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300" tabRatio="913" activeTab="0"/>
  </bookViews>
  <sheets>
    <sheet name="спецтехніка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<sst xmlns="http://schemas.openxmlformats.org/spreadsheetml/2006/main" count="64" uniqueCount="45">
  <si>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Джерела фінансування</t>
  </si>
  <si>
    <t>Відповідальний за виконання заходу</t>
  </si>
  <si>
    <t>Всього:</t>
  </si>
  <si>
    <t>Найменування заходу</t>
  </si>
  <si>
    <t>№ п/п</t>
  </si>
  <si>
    <t>У тому числі за роками</t>
  </si>
  <si>
    <t>комунального господарства міста Чернігова</t>
  </si>
  <si>
    <t>Управління житлово-комунального господарства ЧМР та КП «ЖЕК-13»</t>
  </si>
  <si>
    <t>Управління житлово-комунального господарства ЧМР та КП «ЖЕК-10»</t>
  </si>
  <si>
    <t>тис.грн.</t>
  </si>
  <si>
    <t>Придбання спеціалізованої техніки та обладнання  комунальному підприємству "Зеленбуд" Чернігівської міської ради</t>
  </si>
  <si>
    <t>Придбання спеціалізованої та іншої техніки і обладнання комунальному підприємству "Деснянське" Чернігівської міської ради</t>
  </si>
  <si>
    <t>Придбання спеціалізованої та іншої техніки і обладнання комунальному підприємству "Новозаводське" Чернігівської міської ради</t>
  </si>
  <si>
    <t xml:space="preserve">Придбання спеціалізованої та іншої техніки і обладнання  комунальному підприємству "Спеціалізований комбінат комунально-побутового обслуговування" Чернігівської міської ради </t>
  </si>
  <si>
    <t>Придбання спеціалізованої та іншої техніки і обладнання комунальному підприємству  "Міськсвітло" Чернігівської міської ради</t>
  </si>
  <si>
    <t>Придбання спеціалізованої та іншої техніки і обладнання комунальному підприємству  "ЖЕК-13" Чернігівської міської ради</t>
  </si>
  <si>
    <t>Придбання спеціалізованої та іншої техніки і обладнання комунальному підприємству  "КП "Ветеринарно-стерилізаційний центр "Крок до тварин"" Чернігівської міської ради</t>
  </si>
  <si>
    <t>2021 рік</t>
  </si>
  <si>
    <t>2023 рік</t>
  </si>
  <si>
    <t>2024 рік</t>
  </si>
  <si>
    <t>2025 рік</t>
  </si>
  <si>
    <t>2022 рік</t>
  </si>
  <si>
    <t xml:space="preserve">Загальні витрати               </t>
  </si>
  <si>
    <t>Власні       кошти</t>
  </si>
  <si>
    <t>2</t>
  </si>
  <si>
    <t>Придбання спеціалізованої та іншої техніки і обладнання комунальному підприємству "ЖЕК-10" Чернігівської міської ради</t>
  </si>
  <si>
    <t>Управління житлово-комунального господарства ЧМР та                        КП "Спеціалізований комбінат комунально-побутового обслуговування" ЧМР</t>
  </si>
  <si>
    <t>Управління житлово-комунального господарства ЧМР та                      КП "Міськсвітло" ЧМР</t>
  </si>
  <si>
    <t>Управління житлово-комунального господарства ЧМР та                                 КП "Чернігівводоканал" ЧМР</t>
  </si>
  <si>
    <t>10</t>
  </si>
  <si>
    <t>Управління житлово-комунального господарства ЧМР та                             "КП "Ветеринарно-стерилізаційний центр  "Крок до тварин"" Чернігівської міської ради</t>
  </si>
  <si>
    <t xml:space="preserve">Забезпечення зміцнення матеріально-технічної бази підприємств комунальної форми власності у м.Чернігові </t>
  </si>
  <si>
    <t>Додаток 1.12</t>
  </si>
  <si>
    <t>до Комплексної цільової</t>
  </si>
  <si>
    <t>програми   розвитку житлово-</t>
  </si>
  <si>
    <t>на 2021 - 2025 роки</t>
  </si>
  <si>
    <t>11</t>
  </si>
  <si>
    <t>Придбання спеціалізованої та іншої техніки і обладнання та виготовлення проектної документації комунальному підприємству  "Чернігівводоканал" Чернігівської міської ради</t>
  </si>
  <si>
    <t>Внески до статутного капіталу КП  "Чернігівводоканал" (на проєктні роботи по обєкту: "Реконструкція системи повітрозабезпечення каналізаційних очисних споруд м. Чернігів, що розташовані по вул. Колективній, 58 с. Гущин, Чернігівського району, Чернігівської області")</t>
  </si>
  <si>
    <t>Бюджет Чернігівської міської територіальної громади</t>
  </si>
  <si>
    <t>Придбання спеціалізованої та іншої техніки і обладнання  комунальному підприємству                   "АТП-2528" Чернігівської міської ради</t>
  </si>
  <si>
    <t>Управління житлово-комунального господарства ЧМР та                            КП «Новозаводське»</t>
  </si>
  <si>
    <t>Управління житлово-комунального господарства ЧМР та                              КП "Зеленбуд" ЧМР</t>
  </si>
  <si>
    <t>Управління житлово-комунального господарства ЧМР та                           КП «Деснянське»</t>
  </si>
  <si>
    <t>Управління житлово-комунального господарства ЧМР та                         КП "АТП-2528" ЧМР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</si>
</sst>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0.0000"/>
    <numFmt numFmtId="215" formatCode="0.00000"/>
    <numFmt numFmtId="216" formatCode="#,##0_р_.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000"/>
    <numFmt numFmtId="222" formatCode="#,##0.00;[Red]\-#,##0.00"/>
    <numFmt numFmtId="223" formatCode="[$-FC19]d\ mmmm\ yyyy\ &quot;г.&quot;"/>
    <numFmt numFmtId="224" formatCode="#,##0.0"/>
    <numFmt numFmtId="225" formatCode="#,##0.000"/>
    <numFmt numFmtId="226" formatCode="#,##0.0000"/>
    <numFmt numFmtId="227" formatCode="#,##0.00000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212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2" borderId="0" xfId="0" applyFill="1" applyAlignment="1">
      <alignment/>
    </xf>
    <xf numFmtId="4" fontId="8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0" fillId="32" borderId="0" xfId="0" applyNumberFormat="1" applyFill="1" applyAlignment="1">
      <alignment/>
    </xf>
    <xf numFmtId="4" fontId="1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4" fontId="2" fillId="32" borderId="0" xfId="0" applyNumberFormat="1" applyFont="1" applyFill="1" applyAlignment="1">
      <alignment horizontal="center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7" fillId="32" borderId="0" xfId="0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224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224" fontId="14" fillId="0" borderId="0" xfId="0" applyNumberFormat="1" applyFont="1" applyAlignment="1">
      <alignment horizontal="center" vertical="center" wrapText="1"/>
    </xf>
    <xf numFmtId="224" fontId="14" fillId="0" borderId="0" xfId="0" applyNumberFormat="1" applyFont="1" applyAlignment="1">
      <alignment vertical="center" wrapText="1"/>
    </xf>
    <xf numFmtId="225" fontId="6" fillId="0" borderId="0" xfId="0" applyNumberFormat="1" applyFont="1" applyAlignment="1">
      <alignment vertical="center" wrapText="1"/>
    </xf>
    <xf numFmtId="224" fontId="14" fillId="0" borderId="11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224" fontId="3" fillId="33" borderId="10" xfId="0" applyNumberFormat="1" applyFont="1" applyFill="1" applyBorder="1" applyAlignment="1">
      <alignment horizontal="center" vertical="center" wrapText="1"/>
    </xf>
    <xf numFmtId="22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1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24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224" fontId="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21">
      <selection activeCell="B25" sqref="B25:B26"/>
    </sheetView>
  </sheetViews>
  <sheetFormatPr defaultColWidth="9.140625" defaultRowHeight="12.75"/>
  <cols>
    <col min="1" max="1" width="3.57421875" style="0" customWidth="1"/>
    <col min="2" max="2" width="52.140625" style="0" customWidth="1"/>
    <col min="3" max="3" width="15.421875" style="0" customWidth="1"/>
    <col min="4" max="4" width="11.57421875" style="5" customWidth="1"/>
    <col min="5" max="5" width="11.140625" style="0" customWidth="1"/>
    <col min="6" max="6" width="11.00390625" style="0" customWidth="1"/>
    <col min="7" max="7" width="10.7109375" style="0" customWidth="1"/>
    <col min="8" max="8" width="11.421875" style="2" customWidth="1"/>
    <col min="9" max="9" width="10.28125" style="2" customWidth="1"/>
    <col min="10" max="10" width="35.7109375" style="0" customWidth="1"/>
    <col min="11" max="11" width="20.7109375" style="0" customWidth="1"/>
    <col min="12" max="12" width="21.00390625" style="0" customWidth="1"/>
  </cols>
  <sheetData>
    <row r="1" spans="1:10" ht="15.75">
      <c r="A1" s="22"/>
      <c r="B1" s="20"/>
      <c r="C1" s="20"/>
      <c r="D1" s="32"/>
      <c r="E1" s="20"/>
      <c r="F1" s="20"/>
      <c r="G1" s="20"/>
      <c r="H1" s="33"/>
      <c r="I1" s="86" t="s">
        <v>32</v>
      </c>
      <c r="J1" s="86"/>
    </row>
    <row r="2" spans="1:14" ht="15.75">
      <c r="A2" s="22"/>
      <c r="B2" s="20"/>
      <c r="C2" s="20"/>
      <c r="D2" s="32"/>
      <c r="E2" s="20"/>
      <c r="F2" s="20"/>
      <c r="G2" s="20"/>
      <c r="H2" s="34"/>
      <c r="I2" s="87" t="s">
        <v>33</v>
      </c>
      <c r="J2" s="87"/>
      <c r="K2" s="40"/>
      <c r="L2" s="40"/>
      <c r="M2" s="40"/>
      <c r="N2" s="40"/>
    </row>
    <row r="3" spans="1:14" ht="15.75">
      <c r="A3" s="22"/>
      <c r="B3" s="20"/>
      <c r="C3" s="20"/>
      <c r="D3" s="32"/>
      <c r="E3" s="20"/>
      <c r="F3" s="20"/>
      <c r="G3" s="20"/>
      <c r="H3" s="34"/>
      <c r="I3" s="88" t="s">
        <v>34</v>
      </c>
      <c r="J3" s="88"/>
      <c r="K3" s="3"/>
      <c r="L3" s="3"/>
      <c r="M3" s="41"/>
      <c r="N3" s="41"/>
    </row>
    <row r="4" spans="1:14" ht="15.75">
      <c r="A4" s="22"/>
      <c r="B4" s="20"/>
      <c r="C4" s="20"/>
      <c r="D4" s="32"/>
      <c r="E4" s="20"/>
      <c r="F4" s="20"/>
      <c r="G4" s="20"/>
      <c r="H4" s="34"/>
      <c r="I4" s="88" t="s">
        <v>6</v>
      </c>
      <c r="J4" s="88"/>
      <c r="K4" s="3"/>
      <c r="L4" s="3"/>
      <c r="M4" s="41"/>
      <c r="N4" s="41"/>
    </row>
    <row r="5" spans="1:14" ht="15.75">
      <c r="A5" s="22"/>
      <c r="B5" s="20"/>
      <c r="C5" s="20"/>
      <c r="D5" s="32"/>
      <c r="E5" s="20"/>
      <c r="F5" s="20"/>
      <c r="G5" s="35"/>
      <c r="H5" s="34"/>
      <c r="I5" s="88" t="s">
        <v>35</v>
      </c>
      <c r="J5" s="88"/>
      <c r="K5" s="3"/>
      <c r="L5" s="3"/>
      <c r="M5" s="41"/>
      <c r="N5" s="41"/>
    </row>
    <row r="6" spans="1:11" ht="15.75">
      <c r="A6" s="22"/>
      <c r="B6" s="20"/>
      <c r="C6" s="20"/>
      <c r="D6" s="32"/>
      <c r="E6" s="20"/>
      <c r="F6" s="20"/>
      <c r="G6" s="35"/>
      <c r="H6" s="34"/>
      <c r="I6" s="34"/>
      <c r="J6" s="1"/>
      <c r="K6" s="1"/>
    </row>
    <row r="7" spans="1:10" ht="18.75">
      <c r="A7" s="22"/>
      <c r="B7" s="89" t="s">
        <v>31</v>
      </c>
      <c r="C7" s="89"/>
      <c r="D7" s="89"/>
      <c r="E7" s="89"/>
      <c r="F7" s="89"/>
      <c r="G7" s="89"/>
      <c r="H7" s="89"/>
      <c r="I7" s="89"/>
      <c r="J7" s="89"/>
    </row>
    <row r="8" spans="1:10" ht="24" customHeight="1">
      <c r="A8" s="22"/>
      <c r="B8" s="20"/>
      <c r="C8" s="20"/>
      <c r="D8" s="90"/>
      <c r="E8" s="90"/>
      <c r="F8" s="90"/>
      <c r="G8" s="90"/>
      <c r="H8" s="20"/>
      <c r="I8" s="20"/>
      <c r="J8" s="38" t="s">
        <v>9</v>
      </c>
    </row>
    <row r="9" spans="1:10" ht="3.75" customHeight="1" hidden="1">
      <c r="A9" s="22"/>
      <c r="B9" s="20"/>
      <c r="C9" s="20"/>
      <c r="D9" s="37"/>
      <c r="E9" s="37"/>
      <c r="F9" s="37"/>
      <c r="G9" s="37"/>
      <c r="H9" s="20"/>
      <c r="I9" s="20"/>
      <c r="J9" s="36"/>
    </row>
    <row r="10" spans="1:10" ht="15.75" hidden="1">
      <c r="A10" s="22"/>
      <c r="B10" s="20"/>
      <c r="C10" s="20"/>
      <c r="D10" s="37"/>
      <c r="E10" s="37"/>
      <c r="F10" s="37"/>
      <c r="G10" s="37"/>
      <c r="H10" s="20"/>
      <c r="I10" s="20"/>
      <c r="J10" s="36"/>
    </row>
    <row r="11" spans="1:10" ht="15.75" hidden="1">
      <c r="A11" s="22"/>
      <c r="B11" s="20"/>
      <c r="C11" s="20"/>
      <c r="D11" s="37"/>
      <c r="E11" s="37"/>
      <c r="F11" s="37"/>
      <c r="G11" s="37"/>
      <c r="H11" s="20"/>
      <c r="I11" s="20"/>
      <c r="J11" s="36"/>
    </row>
    <row r="12" spans="1:10" ht="15.75" customHeight="1">
      <c r="A12" s="68" t="s">
        <v>4</v>
      </c>
      <c r="B12" s="68" t="s">
        <v>3</v>
      </c>
      <c r="C12" s="68" t="s">
        <v>0</v>
      </c>
      <c r="D12" s="68" t="s">
        <v>22</v>
      </c>
      <c r="E12" s="74" t="s">
        <v>5</v>
      </c>
      <c r="F12" s="75"/>
      <c r="G12" s="75"/>
      <c r="H12" s="75"/>
      <c r="I12" s="76"/>
      <c r="J12" s="68" t="s">
        <v>1</v>
      </c>
    </row>
    <row r="13" spans="1:10" ht="15.75" customHeight="1">
      <c r="A13" s="68"/>
      <c r="B13" s="68"/>
      <c r="C13" s="68"/>
      <c r="D13" s="68"/>
      <c r="E13" s="68" t="s">
        <v>17</v>
      </c>
      <c r="F13" s="68" t="s">
        <v>21</v>
      </c>
      <c r="G13" s="68" t="s">
        <v>18</v>
      </c>
      <c r="H13" s="68" t="s">
        <v>19</v>
      </c>
      <c r="I13" s="68" t="s">
        <v>20</v>
      </c>
      <c r="J13" s="68"/>
    </row>
    <row r="14" spans="1:10" ht="26.2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32.25" customHeight="1">
      <c r="A15" s="60">
        <v>1</v>
      </c>
      <c r="B15" s="62" t="s">
        <v>11</v>
      </c>
      <c r="C15" s="46" t="s">
        <v>23</v>
      </c>
      <c r="D15" s="47">
        <f>E15+F15+G15+H15+I15</f>
        <v>4741.799999999999</v>
      </c>
      <c r="E15" s="48">
        <f>1110+320</f>
        <v>1430</v>
      </c>
      <c r="F15" s="48">
        <v>2300</v>
      </c>
      <c r="G15" s="49">
        <f>505.9</f>
        <v>505.9</v>
      </c>
      <c r="H15" s="49">
        <f>505.9</f>
        <v>505.9</v>
      </c>
      <c r="I15" s="50">
        <v>0</v>
      </c>
      <c r="J15" s="62" t="s">
        <v>43</v>
      </c>
    </row>
    <row r="16" spans="1:10" ht="81.75" customHeight="1">
      <c r="A16" s="61"/>
      <c r="B16" s="64"/>
      <c r="C16" s="51" t="s">
        <v>39</v>
      </c>
      <c r="D16" s="47">
        <f aca="true" t="shared" si="0" ref="D16:D35">E16+F16+G16+H16+I16</f>
        <v>2540</v>
      </c>
      <c r="E16" s="48">
        <f>1000+260+510</f>
        <v>1770</v>
      </c>
      <c r="F16" s="48">
        <f>260+510</f>
        <v>770</v>
      </c>
      <c r="G16" s="39">
        <v>0</v>
      </c>
      <c r="H16" s="39">
        <v>0</v>
      </c>
      <c r="I16" s="39">
        <v>0</v>
      </c>
      <c r="J16" s="65"/>
    </row>
    <row r="17" spans="1:10" s="22" customFormat="1" ht="33.75" customHeight="1">
      <c r="A17" s="69" t="s">
        <v>24</v>
      </c>
      <c r="B17" s="62" t="s">
        <v>25</v>
      </c>
      <c r="C17" s="46" t="s">
        <v>23</v>
      </c>
      <c r="D17" s="47">
        <f t="shared" si="0"/>
        <v>3070.6</v>
      </c>
      <c r="E17" s="48">
        <f>2470.6</f>
        <v>2470.6</v>
      </c>
      <c r="F17" s="48">
        <f>600</f>
        <v>600</v>
      </c>
      <c r="G17" s="39">
        <v>0</v>
      </c>
      <c r="H17" s="39">
        <v>0</v>
      </c>
      <c r="I17" s="39">
        <v>0</v>
      </c>
      <c r="J17" s="62" t="s">
        <v>8</v>
      </c>
    </row>
    <row r="18" spans="1:10" s="22" customFormat="1" ht="80.25" customHeight="1">
      <c r="A18" s="70"/>
      <c r="B18" s="64"/>
      <c r="C18" s="51" t="s">
        <v>39</v>
      </c>
      <c r="D18" s="47">
        <f t="shared" si="0"/>
        <v>510</v>
      </c>
      <c r="E18" s="48">
        <v>510</v>
      </c>
      <c r="F18" s="39">
        <v>0</v>
      </c>
      <c r="G18" s="39">
        <v>0</v>
      </c>
      <c r="H18" s="39">
        <v>0</v>
      </c>
      <c r="I18" s="39">
        <v>0</v>
      </c>
      <c r="J18" s="65"/>
    </row>
    <row r="19" spans="1:10" ht="31.5" customHeight="1">
      <c r="A19" s="60">
        <v>3</v>
      </c>
      <c r="B19" s="62" t="s">
        <v>12</v>
      </c>
      <c r="C19" s="46" t="s">
        <v>23</v>
      </c>
      <c r="D19" s="47">
        <f t="shared" si="0"/>
        <v>4000</v>
      </c>
      <c r="E19" s="48">
        <f>729.2+404.9+263.8</f>
        <v>1397.8999999999999</v>
      </c>
      <c r="F19" s="48">
        <f>1468+729.2+404.9</f>
        <v>2602.1</v>
      </c>
      <c r="G19" s="39">
        <v>0</v>
      </c>
      <c r="H19" s="39">
        <v>0</v>
      </c>
      <c r="I19" s="39">
        <v>0</v>
      </c>
      <c r="J19" s="62" t="s">
        <v>41</v>
      </c>
    </row>
    <row r="20" spans="1:10" ht="84.75" customHeight="1">
      <c r="A20" s="61"/>
      <c r="B20" s="64"/>
      <c r="C20" s="51" t="s">
        <v>39</v>
      </c>
      <c r="D20" s="47">
        <f t="shared" si="0"/>
        <v>6556.7</v>
      </c>
      <c r="E20" s="48">
        <f>400+600+1616.7+320+2550+150</f>
        <v>5636.7</v>
      </c>
      <c r="F20" s="48">
        <f>600+320</f>
        <v>920</v>
      </c>
      <c r="G20" s="39">
        <v>0</v>
      </c>
      <c r="H20" s="39">
        <v>0</v>
      </c>
      <c r="I20" s="39">
        <v>0</v>
      </c>
      <c r="J20" s="65"/>
    </row>
    <row r="21" spans="1:10" ht="31.5" customHeight="1">
      <c r="A21" s="60">
        <v>4</v>
      </c>
      <c r="B21" s="62" t="s">
        <v>15</v>
      </c>
      <c r="C21" s="46" t="s">
        <v>23</v>
      </c>
      <c r="D21" s="47">
        <f t="shared" si="0"/>
        <v>840</v>
      </c>
      <c r="E21" s="48">
        <v>840</v>
      </c>
      <c r="F21" s="39">
        <v>0</v>
      </c>
      <c r="G21" s="39">
        <v>0</v>
      </c>
      <c r="H21" s="39">
        <v>0</v>
      </c>
      <c r="I21" s="39">
        <v>0</v>
      </c>
      <c r="J21" s="62" t="s">
        <v>7</v>
      </c>
    </row>
    <row r="22" spans="1:10" ht="90" customHeight="1">
      <c r="A22" s="61"/>
      <c r="B22" s="64"/>
      <c r="C22" s="51" t="s">
        <v>39</v>
      </c>
      <c r="D22" s="47">
        <f t="shared" si="0"/>
        <v>4130</v>
      </c>
      <c r="E22" s="48">
        <f>600+320+1370</f>
        <v>2290</v>
      </c>
      <c r="F22" s="48">
        <f>600+320</f>
        <v>920</v>
      </c>
      <c r="G22" s="48">
        <f>600+320</f>
        <v>920</v>
      </c>
      <c r="H22" s="39">
        <v>0</v>
      </c>
      <c r="I22" s="39">
        <v>0</v>
      </c>
      <c r="J22" s="65"/>
    </row>
    <row r="23" spans="1:10" s="7" customFormat="1" ht="33" customHeight="1">
      <c r="A23" s="60">
        <v>5</v>
      </c>
      <c r="B23" s="66" t="s">
        <v>40</v>
      </c>
      <c r="C23" s="46" t="s">
        <v>23</v>
      </c>
      <c r="D23" s="47">
        <f t="shared" si="0"/>
        <v>43247.8</v>
      </c>
      <c r="E23" s="48">
        <f>2209.2+6300+9240+9520</f>
        <v>27269.2</v>
      </c>
      <c r="F23" s="48">
        <f>2209.2+10493.4+3276</f>
        <v>15978.599999999999</v>
      </c>
      <c r="G23" s="39">
        <v>0</v>
      </c>
      <c r="H23" s="39">
        <v>0</v>
      </c>
      <c r="I23" s="39">
        <v>0</v>
      </c>
      <c r="J23" s="62" t="s">
        <v>44</v>
      </c>
    </row>
    <row r="24" spans="1:11" s="7" customFormat="1" ht="83.25" customHeight="1">
      <c r="A24" s="61"/>
      <c r="B24" s="67"/>
      <c r="C24" s="51" t="s">
        <v>39</v>
      </c>
      <c r="D24" s="47">
        <f t="shared" si="0"/>
        <v>97236.09999999999</v>
      </c>
      <c r="E24" s="48">
        <f>13808.8+2540.3+1047+12600+6300+8500</f>
        <v>44796.1</v>
      </c>
      <c r="F24" s="48">
        <f>13808.8+4200+3444+1200+6300-8500</f>
        <v>20452.8</v>
      </c>
      <c r="G24" s="48">
        <f>13087.2+12600</f>
        <v>25687.2</v>
      </c>
      <c r="H24" s="48">
        <v>6300</v>
      </c>
      <c r="I24" s="39">
        <v>0</v>
      </c>
      <c r="J24" s="64"/>
      <c r="K24" s="22"/>
    </row>
    <row r="25" spans="1:11" s="7" customFormat="1" ht="36" customHeight="1">
      <c r="A25" s="60">
        <v>6</v>
      </c>
      <c r="B25" s="62" t="s">
        <v>10</v>
      </c>
      <c r="C25" s="46" t="s">
        <v>23</v>
      </c>
      <c r="D25" s="47">
        <f t="shared" si="0"/>
        <v>5336.299999999999</v>
      </c>
      <c r="E25" s="48">
        <f>1955.1</f>
        <v>1955.1</v>
      </c>
      <c r="F25" s="48">
        <f>1426.1</f>
        <v>1426.1</v>
      </c>
      <c r="G25" s="48">
        <v>1955.1</v>
      </c>
      <c r="H25" s="39">
        <v>0</v>
      </c>
      <c r="I25" s="39">
        <v>0</v>
      </c>
      <c r="J25" s="62" t="s">
        <v>42</v>
      </c>
      <c r="K25" s="22"/>
    </row>
    <row r="26" spans="1:12" s="7" customFormat="1" ht="85.5" customHeight="1">
      <c r="A26" s="61"/>
      <c r="B26" s="64"/>
      <c r="C26" s="51" t="s">
        <v>39</v>
      </c>
      <c r="D26" s="47">
        <f t="shared" si="0"/>
        <v>3930.8</v>
      </c>
      <c r="E26" s="48">
        <f>1975.7</f>
        <v>1975.7</v>
      </c>
      <c r="F26" s="52">
        <v>1955.1</v>
      </c>
      <c r="G26" s="39">
        <v>0</v>
      </c>
      <c r="H26" s="39">
        <v>0</v>
      </c>
      <c r="I26" s="39">
        <v>0</v>
      </c>
      <c r="J26" s="65"/>
      <c r="K26" s="22"/>
      <c r="L26" s="22"/>
    </row>
    <row r="27" spans="1:12" s="7" customFormat="1" ht="33" customHeight="1">
      <c r="A27" s="60">
        <v>7</v>
      </c>
      <c r="B27" s="62" t="s">
        <v>13</v>
      </c>
      <c r="C27" s="46" t="s">
        <v>23</v>
      </c>
      <c r="D27" s="47">
        <f t="shared" si="0"/>
        <v>1300</v>
      </c>
      <c r="E27" s="48">
        <f>1300</f>
        <v>1300</v>
      </c>
      <c r="F27" s="39">
        <v>0</v>
      </c>
      <c r="G27" s="39">
        <v>0</v>
      </c>
      <c r="H27" s="39">
        <v>0</v>
      </c>
      <c r="I27" s="39">
        <v>0</v>
      </c>
      <c r="J27" s="62" t="s">
        <v>26</v>
      </c>
      <c r="K27" s="25"/>
      <c r="L27" s="25"/>
    </row>
    <row r="28" spans="1:11" s="7" customFormat="1" ht="81.75" customHeight="1">
      <c r="A28" s="61"/>
      <c r="B28" s="63"/>
      <c r="C28" s="51" t="s">
        <v>39</v>
      </c>
      <c r="D28" s="47">
        <f t="shared" si="0"/>
        <v>3281</v>
      </c>
      <c r="E28" s="48">
        <f>1199</f>
        <v>1199</v>
      </c>
      <c r="F28" s="48">
        <f>1370+712</f>
        <v>2082</v>
      </c>
      <c r="G28" s="39">
        <v>0</v>
      </c>
      <c r="H28" s="39">
        <v>0</v>
      </c>
      <c r="I28" s="39">
        <v>0</v>
      </c>
      <c r="J28" s="64"/>
      <c r="K28" s="22"/>
    </row>
    <row r="29" spans="1:11" s="7" customFormat="1" ht="49.5" customHeight="1">
      <c r="A29" s="60">
        <v>8</v>
      </c>
      <c r="B29" s="53" t="s">
        <v>14</v>
      </c>
      <c r="C29" s="46" t="s">
        <v>23</v>
      </c>
      <c r="D29" s="47">
        <f t="shared" si="0"/>
        <v>7176.7</v>
      </c>
      <c r="E29" s="48">
        <f>1203.2</f>
        <v>1203.2</v>
      </c>
      <c r="F29" s="48">
        <f>2760</f>
        <v>2760</v>
      </c>
      <c r="G29" s="48">
        <f>2760</f>
        <v>2760</v>
      </c>
      <c r="H29" s="48">
        <f>453.5</f>
        <v>453.5</v>
      </c>
      <c r="I29" s="39">
        <v>0</v>
      </c>
      <c r="J29" s="62" t="s">
        <v>27</v>
      </c>
      <c r="K29" s="22"/>
    </row>
    <row r="30" spans="1:11" s="7" customFormat="1" ht="85.5" customHeight="1">
      <c r="A30" s="61"/>
      <c r="B30" s="54"/>
      <c r="C30" s="51" t="s">
        <v>39</v>
      </c>
      <c r="D30" s="47">
        <f t="shared" si="0"/>
        <v>14854.699999999999</v>
      </c>
      <c r="E30" s="48">
        <f>2760+1203.2+505.9+2524.6</f>
        <v>6993.699999999999</v>
      </c>
      <c r="F30" s="48">
        <f>3305</f>
        <v>3305</v>
      </c>
      <c r="G30" s="48">
        <f>4556</f>
        <v>4556</v>
      </c>
      <c r="H30" s="39">
        <v>0</v>
      </c>
      <c r="I30" s="39">
        <v>0</v>
      </c>
      <c r="J30" s="64"/>
      <c r="K30" s="22"/>
    </row>
    <row r="31" spans="1:11" s="22" customFormat="1" ht="43.5" customHeight="1">
      <c r="A31" s="60">
        <v>9</v>
      </c>
      <c r="B31" s="62" t="s">
        <v>37</v>
      </c>
      <c r="C31" s="46" t="s">
        <v>23</v>
      </c>
      <c r="D31" s="47">
        <f t="shared" si="0"/>
        <v>6775.505</v>
      </c>
      <c r="E31" s="48">
        <f>1341.36+1811.345</f>
        <v>3152.705</v>
      </c>
      <c r="F31" s="48">
        <f>1811.3</f>
        <v>1811.3</v>
      </c>
      <c r="G31" s="48">
        <f>1811.5</f>
        <v>1811.5</v>
      </c>
      <c r="H31" s="39">
        <v>0</v>
      </c>
      <c r="I31" s="39">
        <v>0</v>
      </c>
      <c r="J31" s="62" t="s">
        <v>28</v>
      </c>
      <c r="K31" s="25"/>
    </row>
    <row r="32" spans="1:11" s="22" customFormat="1" ht="78.75" customHeight="1">
      <c r="A32" s="61"/>
      <c r="B32" s="64"/>
      <c r="C32" s="51" t="s">
        <v>39</v>
      </c>
      <c r="D32" s="47">
        <f t="shared" si="0"/>
        <v>9243.9</v>
      </c>
      <c r="E32" s="48">
        <f>6126.4</f>
        <v>6126.4</v>
      </c>
      <c r="F32" s="48">
        <f>1811.3</f>
        <v>1811.3</v>
      </c>
      <c r="G32" s="39">
        <f>1306.2</f>
        <v>1306.2</v>
      </c>
      <c r="H32" s="39">
        <v>0</v>
      </c>
      <c r="I32" s="39">
        <v>0</v>
      </c>
      <c r="J32" s="64"/>
      <c r="K32" s="25"/>
    </row>
    <row r="33" spans="1:11" s="22" customFormat="1" ht="81" customHeight="1">
      <c r="A33" s="55" t="s">
        <v>29</v>
      </c>
      <c r="B33" s="58" t="s">
        <v>16</v>
      </c>
      <c r="C33" s="51" t="s">
        <v>39</v>
      </c>
      <c r="D33" s="47">
        <f t="shared" si="0"/>
        <v>835.4000000000001</v>
      </c>
      <c r="E33" s="39">
        <f>384.8</f>
        <v>384.8</v>
      </c>
      <c r="F33" s="39">
        <f>89.6+216</f>
        <v>305.6</v>
      </c>
      <c r="G33" s="39">
        <f>145</f>
        <v>145</v>
      </c>
      <c r="H33" s="39">
        <v>0</v>
      </c>
      <c r="I33" s="39">
        <v>0</v>
      </c>
      <c r="J33" s="58" t="s">
        <v>30</v>
      </c>
      <c r="K33" s="25"/>
    </row>
    <row r="34" spans="1:11" s="22" customFormat="1" ht="95.25" customHeight="1">
      <c r="A34" s="55" t="s">
        <v>36</v>
      </c>
      <c r="B34" s="53" t="s">
        <v>38</v>
      </c>
      <c r="C34" s="51" t="s">
        <v>39</v>
      </c>
      <c r="D34" s="47">
        <f t="shared" si="0"/>
        <v>6300</v>
      </c>
      <c r="E34" s="39">
        <v>6300</v>
      </c>
      <c r="F34" s="39">
        <v>0</v>
      </c>
      <c r="G34" s="39">
        <v>0</v>
      </c>
      <c r="H34" s="39">
        <v>0</v>
      </c>
      <c r="I34" s="39">
        <v>0</v>
      </c>
      <c r="J34" s="53" t="s">
        <v>28</v>
      </c>
      <c r="K34" s="25"/>
    </row>
    <row r="35" spans="1:10" s="7" customFormat="1" ht="15.75" customHeight="1">
      <c r="A35" s="59" t="s">
        <v>2</v>
      </c>
      <c r="B35" s="59"/>
      <c r="C35" s="4"/>
      <c r="D35" s="56">
        <f t="shared" si="0"/>
        <v>225907.305</v>
      </c>
      <c r="E35" s="56">
        <f>E15+E16+E17+E18+E19+E20+E21+E22+E23+E24+E25+E26+E27+E28+E29+E30+E31+E32+E33+E34</f>
        <v>119001.105</v>
      </c>
      <c r="F35" s="56">
        <f>F15+F16+F17+F18+F19+F20+F21+F22+F23+F24+F25+F26+F27+F28+F29+F30+F31+F32+F33+F34</f>
        <v>59999.9</v>
      </c>
      <c r="G35" s="56">
        <f>G15+G16+G17+G18+G19+G20+G21+G22+G23+G24+G25+G26+G27+G28+G29+G30+G31+G32+G33+G34</f>
        <v>39646.899999999994</v>
      </c>
      <c r="H35" s="56">
        <f>H15+H16+H17+H18+H19+H20+H21+H22+H23+H24+H25+H26+H27+H28+H29+H30+H31+H32+H33+H34</f>
        <v>7259.4</v>
      </c>
      <c r="I35" s="56">
        <f>I15+I16+I17+I18+I19+I20+I21+I22+I23+I24+I25+I26+I27+I28+I29+I30+I31+I32+I33+I34</f>
        <v>0</v>
      </c>
      <c r="J35" s="57"/>
    </row>
    <row r="36" spans="1:15" s="7" customFormat="1" ht="20.25" customHeight="1">
      <c r="A36" s="21"/>
      <c r="B36" s="71"/>
      <c r="C36" s="71"/>
      <c r="D36" s="42"/>
      <c r="E36" s="43"/>
      <c r="F36" s="45"/>
      <c r="G36" s="45"/>
      <c r="H36" s="45"/>
      <c r="I36" s="45"/>
      <c r="J36" s="45"/>
      <c r="K36" s="43"/>
      <c r="L36" s="43"/>
      <c r="M36" s="43"/>
      <c r="N36" s="43"/>
      <c r="O36" s="43"/>
    </row>
    <row r="37" spans="2:10" s="7" customFormat="1" ht="39" customHeight="1">
      <c r="B37" s="77"/>
      <c r="C37" s="77"/>
      <c r="D37" s="78"/>
      <c r="E37" s="78"/>
      <c r="F37" s="44"/>
      <c r="G37" s="79"/>
      <c r="H37" s="79"/>
      <c r="I37" s="80"/>
      <c r="J37" s="80"/>
    </row>
    <row r="38" spans="2:11" s="7" customFormat="1" ht="9.75" customHeight="1">
      <c r="B38" s="84"/>
      <c r="C38" s="85"/>
      <c r="D38" s="23"/>
      <c r="E38" s="23"/>
      <c r="F38" s="17"/>
      <c r="G38" s="17"/>
      <c r="H38" s="17"/>
      <c r="I38" s="17"/>
      <c r="J38" s="72"/>
      <c r="K38" s="73"/>
    </row>
    <row r="39" spans="2:12" s="7" customFormat="1" ht="18.75">
      <c r="B39" s="77"/>
      <c r="C39" s="77"/>
      <c r="D39" s="23"/>
      <c r="E39" s="29"/>
      <c r="F39" s="19"/>
      <c r="G39" s="19"/>
      <c r="H39" s="82"/>
      <c r="I39" s="82"/>
      <c r="J39" s="83"/>
      <c r="K39" s="83"/>
      <c r="L39" s="83"/>
    </row>
    <row r="40" spans="2:10" s="7" customFormat="1" ht="15.75">
      <c r="B40" s="81"/>
      <c r="C40" s="81"/>
      <c r="D40" s="26"/>
      <c r="E40" s="28"/>
      <c r="F40" s="10"/>
      <c r="G40" s="27"/>
      <c r="H40" s="10"/>
      <c r="I40" s="10"/>
      <c r="J40" s="8"/>
    </row>
    <row r="41" spans="2:11" s="7" customFormat="1" ht="27" customHeight="1">
      <c r="B41" s="11"/>
      <c r="C41" s="11"/>
      <c r="D41" s="9"/>
      <c r="E41" s="28"/>
      <c r="F41" s="10"/>
      <c r="G41" s="10"/>
      <c r="H41" s="10"/>
      <c r="I41" s="10"/>
      <c r="J41" s="8"/>
      <c r="K41" s="12"/>
    </row>
    <row r="42" spans="2:10" s="7" customFormat="1" ht="15.75">
      <c r="B42" s="13"/>
      <c r="C42" s="14"/>
      <c r="D42" s="9"/>
      <c r="E42" s="30"/>
      <c r="F42" s="10"/>
      <c r="G42" s="10"/>
      <c r="H42" s="10"/>
      <c r="I42" s="10"/>
      <c r="J42" s="8"/>
    </row>
    <row r="43" spans="3:9" s="7" customFormat="1" ht="15.75">
      <c r="C43" s="15"/>
      <c r="D43" s="24"/>
      <c r="E43" s="31"/>
      <c r="F43" s="10"/>
      <c r="G43" s="10"/>
      <c r="H43" s="10"/>
      <c r="I43" s="10"/>
    </row>
    <row r="44" spans="3:9" s="7" customFormat="1" ht="15.75">
      <c r="C44" s="16"/>
      <c r="D44" s="9"/>
      <c r="E44" s="31"/>
      <c r="F44" s="10"/>
      <c r="G44" s="10"/>
      <c r="H44" s="10"/>
      <c r="I44" s="10"/>
    </row>
    <row r="45" spans="4:9" s="7" customFormat="1" ht="12.75">
      <c r="D45" s="17"/>
      <c r="E45" s="22"/>
      <c r="H45" s="6"/>
      <c r="I45" s="6"/>
    </row>
    <row r="46" spans="4:9" s="7" customFormat="1" ht="12.75">
      <c r="D46" s="17"/>
      <c r="E46" s="22"/>
      <c r="G46" s="18"/>
      <c r="H46" s="6"/>
      <c r="I46" s="6"/>
    </row>
    <row r="47" spans="4:9" s="7" customFormat="1" ht="12.75">
      <c r="D47" s="17"/>
      <c r="E47" s="22"/>
      <c r="H47" s="6"/>
      <c r="I47" s="6"/>
    </row>
    <row r="48" spans="4:9" s="7" customFormat="1" ht="12.75">
      <c r="D48" s="17"/>
      <c r="H48" s="6"/>
      <c r="I48" s="6"/>
    </row>
    <row r="49" spans="4:9" s="7" customFormat="1" ht="12.75">
      <c r="D49" s="17"/>
      <c r="H49" s="6"/>
      <c r="I49" s="6"/>
    </row>
    <row r="50" spans="4:9" s="7" customFormat="1" ht="12.75">
      <c r="D50" s="17"/>
      <c r="H50" s="6"/>
      <c r="I50" s="6"/>
    </row>
    <row r="51" spans="4:9" s="7" customFormat="1" ht="12.75">
      <c r="D51" s="17"/>
      <c r="H51" s="6"/>
      <c r="I51" s="6"/>
    </row>
    <row r="52" spans="4:9" s="7" customFormat="1" ht="12.75">
      <c r="D52" s="17"/>
      <c r="H52" s="6"/>
      <c r="I52" s="6"/>
    </row>
    <row r="53" spans="4:9" s="7" customFormat="1" ht="12.75">
      <c r="D53" s="17"/>
      <c r="H53" s="6"/>
      <c r="I53" s="6"/>
    </row>
    <row r="54" spans="4:9" s="7" customFormat="1" ht="12.75">
      <c r="D54" s="17"/>
      <c r="H54" s="6"/>
      <c r="I54" s="6"/>
    </row>
    <row r="55" spans="4:9" s="7" customFormat="1" ht="12.75">
      <c r="D55" s="17"/>
      <c r="H55" s="6"/>
      <c r="I55" s="6"/>
    </row>
    <row r="56" spans="4:9" s="7" customFormat="1" ht="12.75">
      <c r="D56" s="17"/>
      <c r="H56" s="6"/>
      <c r="I56" s="6"/>
    </row>
    <row r="57" spans="4:9" s="7" customFormat="1" ht="12.75">
      <c r="D57" s="17"/>
      <c r="H57" s="6"/>
      <c r="I57" s="6"/>
    </row>
    <row r="58" spans="4:9" s="7" customFormat="1" ht="12.75">
      <c r="D58" s="17"/>
      <c r="H58" s="6"/>
      <c r="I58" s="6"/>
    </row>
    <row r="59" spans="4:9" s="7" customFormat="1" ht="12.75">
      <c r="D59" s="17"/>
      <c r="H59" s="6"/>
      <c r="I59" s="6"/>
    </row>
    <row r="60" spans="4:9" s="7" customFormat="1" ht="12.75">
      <c r="D60" s="17"/>
      <c r="H60" s="6"/>
      <c r="I60" s="6"/>
    </row>
    <row r="61" spans="4:9" s="7" customFormat="1" ht="12.75">
      <c r="D61" s="17"/>
      <c r="H61" s="6"/>
      <c r="I61" s="6"/>
    </row>
    <row r="62" spans="4:9" s="7" customFormat="1" ht="12.75">
      <c r="D62" s="17"/>
      <c r="H62" s="6"/>
      <c r="I62" s="6"/>
    </row>
    <row r="63" spans="4:9" s="7" customFormat="1" ht="12.75">
      <c r="D63" s="17"/>
      <c r="H63" s="6"/>
      <c r="I63" s="6"/>
    </row>
    <row r="64" spans="4:9" s="7" customFormat="1" ht="12.75">
      <c r="D64" s="17"/>
      <c r="H64" s="6"/>
      <c r="I64" s="6"/>
    </row>
    <row r="65" spans="4:9" s="7" customFormat="1" ht="12.75">
      <c r="D65" s="17"/>
      <c r="H65" s="6"/>
      <c r="I65" s="6"/>
    </row>
    <row r="66" spans="4:9" s="7" customFormat="1" ht="12.75">
      <c r="D66" s="17"/>
      <c r="H66" s="6"/>
      <c r="I66" s="6"/>
    </row>
    <row r="67" spans="4:9" s="7" customFormat="1" ht="12.75">
      <c r="D67" s="17"/>
      <c r="H67" s="6"/>
      <c r="I67" s="6"/>
    </row>
    <row r="68" spans="4:9" s="7" customFormat="1" ht="12.75">
      <c r="D68" s="17"/>
      <c r="H68" s="6"/>
      <c r="I68" s="6"/>
    </row>
    <row r="69" spans="4:9" s="7" customFormat="1" ht="12.75">
      <c r="D69" s="17"/>
      <c r="H69" s="6"/>
      <c r="I69" s="6"/>
    </row>
    <row r="70" spans="4:9" s="7" customFormat="1" ht="12.75">
      <c r="D70" s="17"/>
      <c r="H70" s="6"/>
      <c r="I70" s="6"/>
    </row>
    <row r="71" spans="4:9" s="7" customFormat="1" ht="12.75">
      <c r="D71" s="17"/>
      <c r="H71" s="6"/>
      <c r="I71" s="6"/>
    </row>
    <row r="72" spans="4:9" s="7" customFormat="1" ht="12.75">
      <c r="D72" s="17"/>
      <c r="H72" s="6"/>
      <c r="I72" s="6"/>
    </row>
    <row r="73" spans="4:9" s="7" customFormat="1" ht="12.75">
      <c r="D73" s="17"/>
      <c r="H73" s="6"/>
      <c r="I73" s="6"/>
    </row>
    <row r="74" spans="4:9" s="7" customFormat="1" ht="12.75">
      <c r="D74" s="17"/>
      <c r="H74" s="6"/>
      <c r="I74" s="6"/>
    </row>
    <row r="75" spans="4:9" s="7" customFormat="1" ht="12.75">
      <c r="D75" s="17"/>
      <c r="H75" s="6"/>
      <c r="I75" s="6"/>
    </row>
    <row r="76" spans="4:9" s="7" customFormat="1" ht="12.75">
      <c r="D76" s="17"/>
      <c r="H76" s="6"/>
      <c r="I76" s="6"/>
    </row>
    <row r="77" spans="4:9" s="7" customFormat="1" ht="12.75">
      <c r="D77" s="17"/>
      <c r="H77" s="6"/>
      <c r="I77" s="6"/>
    </row>
    <row r="78" spans="4:9" s="7" customFormat="1" ht="12.75">
      <c r="D78" s="17"/>
      <c r="H78" s="6"/>
      <c r="I78" s="6"/>
    </row>
    <row r="79" spans="4:9" s="7" customFormat="1" ht="12.75">
      <c r="D79" s="17"/>
      <c r="H79" s="6"/>
      <c r="I79" s="6"/>
    </row>
    <row r="80" spans="4:9" s="7" customFormat="1" ht="12.75">
      <c r="D80" s="17"/>
      <c r="H80" s="6"/>
      <c r="I80" s="6"/>
    </row>
    <row r="81" spans="4:9" s="7" customFormat="1" ht="12.75">
      <c r="D81" s="17"/>
      <c r="H81" s="6"/>
      <c r="I81" s="6"/>
    </row>
    <row r="82" spans="4:9" s="7" customFormat="1" ht="12.75">
      <c r="D82" s="17"/>
      <c r="H82" s="6"/>
      <c r="I82" s="6"/>
    </row>
    <row r="83" spans="4:9" s="7" customFormat="1" ht="12.75">
      <c r="D83" s="17"/>
      <c r="H83" s="6"/>
      <c r="I83" s="6"/>
    </row>
    <row r="84" spans="4:9" s="7" customFormat="1" ht="12.75">
      <c r="D84" s="17"/>
      <c r="H84" s="6"/>
      <c r="I84" s="6"/>
    </row>
    <row r="85" spans="4:9" s="7" customFormat="1" ht="12.75">
      <c r="D85" s="17"/>
      <c r="H85" s="6"/>
      <c r="I85" s="6"/>
    </row>
    <row r="86" spans="4:9" s="7" customFormat="1" ht="12.75">
      <c r="D86" s="17"/>
      <c r="H86" s="6"/>
      <c r="I86" s="6"/>
    </row>
    <row r="87" spans="4:9" s="7" customFormat="1" ht="12.75">
      <c r="D87" s="17"/>
      <c r="H87" s="6"/>
      <c r="I87" s="6"/>
    </row>
    <row r="88" spans="4:9" s="7" customFormat="1" ht="12.75">
      <c r="D88" s="17"/>
      <c r="H88" s="6"/>
      <c r="I88" s="6"/>
    </row>
    <row r="89" spans="4:9" s="7" customFormat="1" ht="12.75">
      <c r="D89" s="17"/>
      <c r="H89" s="6"/>
      <c r="I89" s="6"/>
    </row>
    <row r="90" spans="4:9" s="7" customFormat="1" ht="12.75">
      <c r="D90" s="17"/>
      <c r="H90" s="6"/>
      <c r="I90" s="6"/>
    </row>
    <row r="91" spans="4:9" s="7" customFormat="1" ht="12.75">
      <c r="D91" s="17"/>
      <c r="H91" s="6"/>
      <c r="I91" s="6"/>
    </row>
    <row r="92" spans="4:9" s="7" customFormat="1" ht="12.75">
      <c r="D92" s="17"/>
      <c r="H92" s="6"/>
      <c r="I92" s="6"/>
    </row>
    <row r="93" spans="4:9" s="7" customFormat="1" ht="12.75">
      <c r="D93" s="17"/>
      <c r="H93" s="6"/>
      <c r="I93" s="6"/>
    </row>
    <row r="94" spans="4:9" s="7" customFormat="1" ht="12.75">
      <c r="D94" s="17"/>
      <c r="H94" s="6"/>
      <c r="I94" s="6"/>
    </row>
    <row r="95" spans="4:9" s="7" customFormat="1" ht="12.75">
      <c r="D95" s="17"/>
      <c r="H95" s="6"/>
      <c r="I95" s="6"/>
    </row>
    <row r="96" spans="4:9" s="7" customFormat="1" ht="12.75">
      <c r="D96" s="17"/>
      <c r="H96" s="6"/>
      <c r="I96" s="6"/>
    </row>
    <row r="97" spans="4:9" s="7" customFormat="1" ht="12.75">
      <c r="D97" s="17"/>
      <c r="H97" s="6"/>
      <c r="I97" s="6"/>
    </row>
    <row r="98" spans="4:9" s="7" customFormat="1" ht="12.75">
      <c r="D98" s="17"/>
      <c r="H98" s="6"/>
      <c r="I98" s="6"/>
    </row>
    <row r="99" spans="4:9" s="7" customFormat="1" ht="12.75">
      <c r="D99" s="17"/>
      <c r="H99" s="6"/>
      <c r="I99" s="6"/>
    </row>
    <row r="100" spans="4:9" s="7" customFormat="1" ht="12.75">
      <c r="D100" s="17"/>
      <c r="H100" s="6"/>
      <c r="I100" s="6"/>
    </row>
    <row r="101" spans="4:9" s="7" customFormat="1" ht="12.75">
      <c r="D101" s="17"/>
      <c r="H101" s="6"/>
      <c r="I101" s="6"/>
    </row>
    <row r="102" spans="4:9" s="7" customFormat="1" ht="12.75">
      <c r="D102" s="17"/>
      <c r="H102" s="6"/>
      <c r="I102" s="6"/>
    </row>
    <row r="103" spans="4:9" s="7" customFormat="1" ht="12.75">
      <c r="D103" s="17"/>
      <c r="H103" s="6"/>
      <c r="I103" s="6"/>
    </row>
    <row r="104" spans="4:9" s="7" customFormat="1" ht="12.75">
      <c r="D104" s="17"/>
      <c r="H104" s="6"/>
      <c r="I104" s="6"/>
    </row>
    <row r="105" spans="4:9" s="7" customFormat="1" ht="12.75">
      <c r="D105" s="17"/>
      <c r="H105" s="6"/>
      <c r="I105" s="6"/>
    </row>
    <row r="106" spans="4:9" s="7" customFormat="1" ht="12.75">
      <c r="D106" s="17"/>
      <c r="H106" s="6"/>
      <c r="I106" s="6"/>
    </row>
    <row r="107" spans="4:9" s="7" customFormat="1" ht="12.75">
      <c r="D107" s="17"/>
      <c r="H107" s="6"/>
      <c r="I107" s="6"/>
    </row>
    <row r="108" spans="4:9" s="7" customFormat="1" ht="12.75">
      <c r="D108" s="17"/>
      <c r="H108" s="6"/>
      <c r="I108" s="6"/>
    </row>
    <row r="109" spans="4:9" s="7" customFormat="1" ht="12.75">
      <c r="D109" s="17"/>
      <c r="H109" s="6"/>
      <c r="I109" s="6"/>
    </row>
    <row r="110" spans="4:9" s="7" customFormat="1" ht="12.75">
      <c r="D110" s="17"/>
      <c r="H110" s="6"/>
      <c r="I110" s="6"/>
    </row>
    <row r="111" spans="4:9" s="7" customFormat="1" ht="12.75">
      <c r="D111" s="17"/>
      <c r="H111" s="6"/>
      <c r="I111" s="6"/>
    </row>
    <row r="112" spans="4:9" s="7" customFormat="1" ht="12.75">
      <c r="D112" s="17"/>
      <c r="H112" s="6"/>
      <c r="I112" s="6"/>
    </row>
    <row r="113" spans="4:9" s="7" customFormat="1" ht="12.75">
      <c r="D113" s="17"/>
      <c r="H113" s="6"/>
      <c r="I113" s="6"/>
    </row>
    <row r="114" spans="4:9" s="7" customFormat="1" ht="12.75">
      <c r="D114" s="17"/>
      <c r="H114" s="6"/>
      <c r="I114" s="6"/>
    </row>
    <row r="115" spans="4:9" s="7" customFormat="1" ht="12.75">
      <c r="D115" s="17"/>
      <c r="H115" s="6"/>
      <c r="I115" s="6"/>
    </row>
    <row r="116" spans="4:9" s="7" customFormat="1" ht="12.75">
      <c r="D116" s="17"/>
      <c r="H116" s="6"/>
      <c r="I116" s="6"/>
    </row>
    <row r="117" spans="4:9" s="7" customFormat="1" ht="12.75">
      <c r="D117" s="17"/>
      <c r="H117" s="6"/>
      <c r="I117" s="6"/>
    </row>
    <row r="118" spans="4:9" s="7" customFormat="1" ht="12.75">
      <c r="D118" s="17"/>
      <c r="H118" s="6"/>
      <c r="I118" s="6"/>
    </row>
    <row r="119" spans="4:9" s="7" customFormat="1" ht="12.75">
      <c r="D119" s="17"/>
      <c r="H119" s="6"/>
      <c r="I119" s="6"/>
    </row>
    <row r="120" spans="4:9" s="7" customFormat="1" ht="12.75">
      <c r="D120" s="17"/>
      <c r="H120" s="6"/>
      <c r="I120" s="6"/>
    </row>
    <row r="121" spans="4:9" s="7" customFormat="1" ht="12.75">
      <c r="D121" s="17"/>
      <c r="H121" s="6"/>
      <c r="I121" s="6"/>
    </row>
    <row r="122" spans="4:9" s="7" customFormat="1" ht="12.75">
      <c r="D122" s="17"/>
      <c r="H122" s="6"/>
      <c r="I122" s="6"/>
    </row>
    <row r="123" spans="4:9" s="7" customFormat="1" ht="12.75">
      <c r="D123" s="17"/>
      <c r="H123" s="6"/>
      <c r="I123" s="6"/>
    </row>
    <row r="124" spans="4:9" s="7" customFormat="1" ht="12.75">
      <c r="D124" s="17"/>
      <c r="H124" s="6"/>
      <c r="I124" s="6"/>
    </row>
    <row r="125" spans="4:9" s="7" customFormat="1" ht="12.75">
      <c r="D125" s="17"/>
      <c r="H125" s="6"/>
      <c r="I125" s="6"/>
    </row>
    <row r="126" spans="4:9" s="7" customFormat="1" ht="12.75">
      <c r="D126" s="17"/>
      <c r="H126" s="6"/>
      <c r="I126" s="6"/>
    </row>
    <row r="127" spans="4:9" s="7" customFormat="1" ht="12.75">
      <c r="D127" s="17"/>
      <c r="H127" s="6"/>
      <c r="I127" s="6"/>
    </row>
    <row r="128" spans="4:9" s="7" customFormat="1" ht="12.75">
      <c r="D128" s="17"/>
      <c r="H128" s="6"/>
      <c r="I128" s="6"/>
    </row>
    <row r="129" spans="4:9" s="7" customFormat="1" ht="12.75">
      <c r="D129" s="17"/>
      <c r="H129" s="6"/>
      <c r="I129" s="6"/>
    </row>
    <row r="130" spans="4:9" s="7" customFormat="1" ht="12.75">
      <c r="D130" s="17"/>
      <c r="H130" s="6"/>
      <c r="I130" s="6"/>
    </row>
    <row r="131" spans="4:9" s="7" customFormat="1" ht="12.75">
      <c r="D131" s="17"/>
      <c r="H131" s="6"/>
      <c r="I131" s="6"/>
    </row>
    <row r="132" spans="4:9" s="7" customFormat="1" ht="12.75">
      <c r="D132" s="17"/>
      <c r="H132" s="6"/>
      <c r="I132" s="6"/>
    </row>
    <row r="133" spans="4:9" s="7" customFormat="1" ht="12.75">
      <c r="D133" s="17"/>
      <c r="H133" s="6"/>
      <c r="I133" s="6"/>
    </row>
    <row r="134" spans="4:9" s="7" customFormat="1" ht="12.75">
      <c r="D134" s="17"/>
      <c r="H134" s="6"/>
      <c r="I134" s="6"/>
    </row>
  </sheetData>
  <sheetProtection/>
  <mergeCells count="55">
    <mergeCell ref="J19:J20"/>
    <mergeCell ref="J21:J22"/>
    <mergeCell ref="I1:J1"/>
    <mergeCell ref="I2:J2"/>
    <mergeCell ref="I3:J3"/>
    <mergeCell ref="I4:J4"/>
    <mergeCell ref="I5:J5"/>
    <mergeCell ref="I13:I14"/>
    <mergeCell ref="B7:J7"/>
    <mergeCell ref="D8:G8"/>
    <mergeCell ref="B37:C37"/>
    <mergeCell ref="D37:E37"/>
    <mergeCell ref="G37:H37"/>
    <mergeCell ref="I37:J37"/>
    <mergeCell ref="D12:D14"/>
    <mergeCell ref="B40:C40"/>
    <mergeCell ref="B39:C39"/>
    <mergeCell ref="H39:L39"/>
    <mergeCell ref="B38:C38"/>
    <mergeCell ref="G13:G14"/>
    <mergeCell ref="B36:C36"/>
    <mergeCell ref="J38:K38"/>
    <mergeCell ref="J15:J16"/>
    <mergeCell ref="J17:J18"/>
    <mergeCell ref="A12:A14"/>
    <mergeCell ref="B12:B14"/>
    <mergeCell ref="C12:C14"/>
    <mergeCell ref="F13:F14"/>
    <mergeCell ref="E12:I12"/>
    <mergeCell ref="J12:J14"/>
    <mergeCell ref="H13:H14"/>
    <mergeCell ref="E13:E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J23:J24"/>
    <mergeCell ref="A25:A26"/>
    <mergeCell ref="B25:B26"/>
    <mergeCell ref="J25:J26"/>
    <mergeCell ref="A31:A32"/>
    <mergeCell ref="B31:B32"/>
    <mergeCell ref="J31:J32"/>
    <mergeCell ref="A35:B35"/>
    <mergeCell ref="A27:A28"/>
    <mergeCell ref="B27:B28"/>
    <mergeCell ref="J27:J28"/>
    <mergeCell ref="A29:A30"/>
    <mergeCell ref="J29:J30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2021-02-26T07:46:34Z</cp:lastPrinted>
  <dcterms:created xsi:type="dcterms:W3CDTF">1996-10-08T23:32:33Z</dcterms:created>
  <dcterms:modified xsi:type="dcterms:W3CDTF">2021-02-26T07:46:38Z</dcterms:modified>
  <cp:category/>
  <cp:version/>
  <cp:contentType/>
  <cp:contentStatus/>
</cp:coreProperties>
</file>