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Бюджет на 2021\ПАСПОРТА\ЗВІТИ 2020\ДРУК\"/>
    </mc:Choice>
  </mc:AlternateContent>
  <bookViews>
    <workbookView xWindow="48" yWindow="0" windowWidth="20568" windowHeight="9192"/>
  </bookViews>
  <sheets>
    <sheet name="Звіт Паспорт 2030 за 2020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3" i="1" l="1"/>
  <c r="M74" i="1"/>
  <c r="M72" i="1"/>
  <c r="K73" i="1"/>
  <c r="K74" i="1"/>
  <c r="K72" i="1"/>
  <c r="J73" i="1"/>
  <c r="J74" i="1"/>
  <c r="J72" i="1"/>
  <c r="I68" i="1"/>
  <c r="K40" i="1" l="1"/>
  <c r="G73" i="1" l="1"/>
  <c r="G74" i="1"/>
  <c r="G72" i="1"/>
  <c r="J69" i="1"/>
  <c r="G69" i="1"/>
  <c r="J60" i="1"/>
  <c r="J61" i="1"/>
  <c r="G61" i="1"/>
  <c r="J57" i="1"/>
  <c r="J58" i="1"/>
  <c r="J59" i="1"/>
  <c r="J56" i="1"/>
  <c r="G57" i="1"/>
  <c r="G58" i="1"/>
  <c r="G59" i="1"/>
  <c r="G60" i="1"/>
  <c r="G56" i="1"/>
  <c r="M52" i="1"/>
  <c r="L52" i="1"/>
  <c r="K52" i="1"/>
  <c r="J52" i="1"/>
  <c r="G52" i="1"/>
  <c r="M47" i="1"/>
  <c r="L48" i="1"/>
  <c r="L49" i="1"/>
  <c r="L50" i="1"/>
  <c r="L51" i="1"/>
  <c r="L53" i="1"/>
  <c r="K48" i="1"/>
  <c r="M48" i="1" s="1"/>
  <c r="K49" i="1"/>
  <c r="M49" i="1" s="1"/>
  <c r="K50" i="1"/>
  <c r="M50" i="1" s="1"/>
  <c r="K51" i="1"/>
  <c r="M51" i="1" s="1"/>
  <c r="K53" i="1"/>
  <c r="L47" i="1"/>
  <c r="K47" i="1"/>
  <c r="J48" i="1"/>
  <c r="J49" i="1"/>
  <c r="J50" i="1"/>
  <c r="J51" i="1"/>
  <c r="J53" i="1"/>
  <c r="J47" i="1"/>
  <c r="G48" i="1"/>
  <c r="G49" i="1"/>
  <c r="G50" i="1"/>
  <c r="G51" i="1"/>
  <c r="G53" i="1"/>
  <c r="G47" i="1"/>
  <c r="I40" i="1"/>
  <c r="J40" i="1"/>
  <c r="H40" i="1"/>
  <c r="E40" i="1"/>
  <c r="D33" i="1"/>
  <c r="F33" i="1"/>
  <c r="G33" i="1"/>
  <c r="C33" i="1"/>
  <c r="I30" i="1"/>
  <c r="K30" i="1" s="1"/>
  <c r="I31" i="1"/>
  <c r="K31" i="1" s="1"/>
  <c r="I32" i="1"/>
  <c r="K32" i="1" s="1"/>
  <c r="J28" i="1"/>
  <c r="J33" i="1" s="1"/>
  <c r="I28" i="1"/>
  <c r="I33" i="1" s="1"/>
  <c r="H30" i="1"/>
  <c r="H31" i="1"/>
  <c r="H32" i="1"/>
  <c r="E30" i="1"/>
  <c r="E31" i="1"/>
  <c r="E32" i="1"/>
  <c r="H28" i="1"/>
  <c r="H33" i="1" s="1"/>
  <c r="E28" i="1"/>
  <c r="E33" i="1" s="1"/>
  <c r="M53" i="1" l="1"/>
  <c r="K28" i="1"/>
  <c r="K33" i="1" s="1"/>
  <c r="K65" i="1"/>
  <c r="L65" i="1"/>
  <c r="K66" i="1"/>
  <c r="L66" i="1"/>
  <c r="K67" i="1"/>
  <c r="L67" i="1"/>
  <c r="K68" i="1"/>
  <c r="L68" i="1"/>
  <c r="L64" i="1"/>
  <c r="K64" i="1"/>
  <c r="J65" i="1"/>
  <c r="J66" i="1"/>
  <c r="J67" i="1"/>
  <c r="J68" i="1"/>
  <c r="J64" i="1"/>
  <c r="G65" i="1"/>
  <c r="G66" i="1"/>
  <c r="G67" i="1"/>
  <c r="G68" i="1"/>
  <c r="G64" i="1"/>
  <c r="L57" i="1"/>
  <c r="L58" i="1"/>
  <c r="L59" i="1"/>
  <c r="L60" i="1"/>
  <c r="L56" i="1"/>
  <c r="K57" i="1"/>
  <c r="K58" i="1"/>
  <c r="K59" i="1"/>
  <c r="K60" i="1"/>
  <c r="K56" i="1"/>
  <c r="M58" i="1" l="1"/>
  <c r="M59" i="1"/>
  <c r="M66" i="1"/>
  <c r="M64" i="1"/>
  <c r="M67" i="1"/>
  <c r="M65" i="1"/>
  <c r="M68" i="1"/>
  <c r="M60" i="1"/>
  <c r="M56" i="1"/>
  <c r="M57" i="1"/>
</calcChain>
</file>

<file path=xl/sharedStrings.xml><?xml version="1.0" encoding="utf-8"?>
<sst xmlns="http://schemas.openxmlformats.org/spreadsheetml/2006/main" count="177" uniqueCount="115">
  <si>
    <t>ЗАТВЕРДЖЕНО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</si>
  <si>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</si>
  <si>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</si>
  <si>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</si>
  <si>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від 29 грудня 2018 року № 1209)</t>
  </si>
  <si>
    <t>ЗВІТ</t>
  </si>
  <si>
    <t>1.</t>
  </si>
  <si>
    <t>2.</t>
  </si>
  <si>
    <t>(найменування відповідального виконавця)</t>
  </si>
  <si>
    <t>3.</t>
  </si>
  <si>
    <t>4. Цілі державної політики, на досягнення яких спрямовано реалізацію бюджетної програми</t>
  </si>
  <si>
    <t>№ з/п</t>
  </si>
  <si>
    <t>Ціль державної політики</t>
  </si>
  <si>
    <t>6. Завдання бюджетної програми</t>
  </si>
  <si>
    <t>Завдання</t>
  </si>
  <si>
    <t>7. Видатки (надані кредити з бюджету) та напрями використання бюджетних коштів за бюджетною програмою</t>
  </si>
  <si>
    <t>гривень</t>
  </si>
  <si>
    <t>№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</si>
  <si>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</si>
  <si>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</si>
  <si>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</si>
  <si>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</si>
  <si>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з/п</t>
  </si>
  <si>
    <t>загальний фонд</t>
  </si>
  <si>
    <t>спеціальний фонд</t>
  </si>
  <si>
    <t>усього</t>
  </si>
  <si>
    <t>Усього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</si>
  <si>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</si>
  <si>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</si>
  <si>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</si>
  <si>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</si>
  <si>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</si>
  <si>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</si>
  <si>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</si>
  <si>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затрат</t>
  </si>
  <si>
    <t>продукту</t>
  </si>
  <si>
    <t>ефективності</t>
  </si>
  <si>
    <t>якості</t>
  </si>
  <si>
    <r>
      <t xml:space="preserve">* </t>
    </r>
    <r>
      <rPr>
        <sz val="10"/>
        <color theme="1"/>
        <rFont val="Times New Roman"/>
        <family val="1"/>
        <charset val="204"/>
      </rPr>
      <t>Зазначаються всі напрями використання бюджетних коштів, затверджені у паспорті бюджетної програми.</t>
    </r>
  </si>
  <si>
    <t>0700000</t>
  </si>
  <si>
    <t>0710000</t>
  </si>
  <si>
    <t>Управління охорони здоров'я Чернігівської міської ради</t>
  </si>
  <si>
    <t>Удосконалення організації регіональної системи охорони здоров’я, спрямованої на збереження та зміцнення  здоров’я, підвищення якості та тривалості життя населення та зниження рівня захворюваності</t>
  </si>
  <si>
    <t>0712030</t>
  </si>
  <si>
    <t>0733</t>
  </si>
  <si>
    <t>Лікарсько-акушерська допомога вагітним, породіллям та новонародженим</t>
  </si>
  <si>
    <r>
      <t xml:space="preserve">5. Мета бюджетної програми </t>
    </r>
    <r>
      <rPr>
        <sz val="12"/>
        <color theme="1"/>
        <rFont val="Times New Roman"/>
        <family val="1"/>
        <charset val="204"/>
      </rPr>
      <t>Підвищення рівня надання медичної допомоги вагітним, роділлям, породіллям та новонародженим у лікувально-профілактичних закладах.</t>
    </r>
  </si>
  <si>
    <t>кількість пологових будинків</t>
  </si>
  <si>
    <t>кількість ліжок</t>
  </si>
  <si>
    <t>кількість штатних одиниць, з них:</t>
  </si>
  <si>
    <t>з них у жіночих консультаціях</t>
  </si>
  <si>
    <t>обсяг видатків придбання обладнання</t>
  </si>
  <si>
    <t>од</t>
  </si>
  <si>
    <t>зведення планів по мережі, штатах і контингентах установ, що фінансуються з місцевих бюджетів</t>
  </si>
  <si>
    <t>штатний розпис</t>
  </si>
  <si>
    <t>кошторис/звіт</t>
  </si>
  <si>
    <t>кількість ліжко-днів</t>
  </si>
  <si>
    <t>кількість породіль</t>
  </si>
  <si>
    <t>кількість новонароджених</t>
  </si>
  <si>
    <t>кількість відвідувань у жіночих консультаціях</t>
  </si>
  <si>
    <t>кількість одиниць придбаного обладнання</t>
  </si>
  <si>
    <t>тис. од</t>
  </si>
  <si>
    <t>осіб</t>
  </si>
  <si>
    <t>статистична звітність ф.20</t>
  </si>
  <si>
    <t>середня тривалість перебування породіль у пологовому будинку</t>
  </si>
  <si>
    <t>дн.</t>
  </si>
  <si>
    <t>кількість породіль на одного лікаря</t>
  </si>
  <si>
    <t>кількість відвідувань на одного лікаря в жіночих консультаціях</t>
  </si>
  <si>
    <t>завантаженість ліжкового фонду</t>
  </si>
  <si>
    <t>середні видатки на придбання одиниці обладнання</t>
  </si>
  <si>
    <t>грн</t>
  </si>
  <si>
    <t>розрахунок (кількість ліжко-дні акушерства/ кількість породіль)</t>
  </si>
  <si>
    <t>розрахунок (кількість породіль / кількість лікарів пологового залу)</t>
  </si>
  <si>
    <t>статистична звітність ф.№20</t>
  </si>
  <si>
    <t>Розрахунковий показник</t>
  </si>
  <si>
    <t>зниження кількості кесарських розтинів по відношенню до загальної чисельності пологів</t>
  </si>
  <si>
    <t>%</t>
  </si>
  <si>
    <t>прогноз/звіт</t>
  </si>
  <si>
    <t>Забезпечення надання належної лікарсько-акушерської допомоги вагітним, роділлям, породіллям та новонародженим</t>
  </si>
  <si>
    <t>про виконання паспорта бюджетної програми місцевого бюджету на _2020_ рік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</si>
  <si>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</si>
  <si>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</si>
  <si>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</si>
  <si>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 Типової програмної класифікації видатків та кредитування місцевого бюджету)</t>
  </si>
  <si>
    <t>(код  Функціональної  класифікації видатків та кредитування  бюджету)</t>
  </si>
  <si>
    <t>(найменування бюджетної програми згідно з   Типовою програмною класифікацією видатків та кредитування місцевого бюджету)</t>
  </si>
  <si>
    <t>(код бюджету)</t>
  </si>
  <si>
    <t>2030</t>
  </si>
  <si>
    <t>Заступник начальника управління охорони здоров'я Чернігівської міської ради</t>
  </si>
  <si>
    <t>О. О. Малець</t>
  </si>
  <si>
    <t>(підпис)</t>
  </si>
  <si>
    <t>(ініціали/ініціал, прізвище)</t>
  </si>
  <si>
    <t>Головний спеціаліст- бухгалтер</t>
  </si>
  <si>
    <t>О. В. Гавриленко</t>
  </si>
  <si>
    <t xml:space="preserve">Надання належної лікарсько-акушерської допомоги вагітним, роділлям, породіллям та новонародженим </t>
  </si>
  <si>
    <t>а) на запобігання виникненню, поширенню локалізації та ліквідації на території м.Чернігова гострої респіраторної хвороби COVID-19</t>
  </si>
  <si>
    <t>у тому числі:</t>
  </si>
  <si>
    <t xml:space="preserve">з них на забезпечення добровільного медичного страхування  медичних   працівників, задіяних в лікуванні пацієнтів з гострою респіраторною хворобою COVID-19  </t>
  </si>
  <si>
    <t>б) за рахунок субвенції з місцевого бюджету на забезпечення подачею кисню ліжкового фонду закладів охорони здоров’я, які надають стаціонарну медичну допомогу пацієнтам з гострою респіраторною хворобою COVID-19, спричиненою коронавірусом SARS-CoV-2, за рахунок відповідної субвенції з державного бюджету (субвенція з обласного бюджету)</t>
  </si>
  <si>
    <t>Програма забезпечення діяльності та виконання доручень виборців депутатами Чернігівської міської ради на 2020 рік, затверджена рішенням міської ради від 28.11.2019 № 48/VII - 23</t>
  </si>
  <si>
    <t xml:space="preserve">обсяг видатків на забезпечення добровільного медичного страхування  медичних працівників, задіяних в лікуванні пацієнтів з гострою респіраторною хворобою COVID-19  </t>
  </si>
  <si>
    <t>кількість медичних працівників, задіяних в лікуванні пацієнтів з гострою респіраторною хворобою COVID-19, які мають бути забезпечені укладеними договорами добровільного медичного страхування здоров'я</t>
  </si>
  <si>
    <t>середні видатки на забезпечення одного медпрацівника укладеними договорами добровільного медичного страхування здоров’я</t>
  </si>
  <si>
    <t>відсоток придбаного обладнання у співвідношенні до запланованого</t>
  </si>
  <si>
    <t>розрахунковий показник</t>
  </si>
  <si>
    <t>рівень забезпеченості договорами добровільного медичного страхування здоров”я медичних працівників, задіяних в лікуванні пацієнтів з гострою респіраторною хворобою COVID-19</t>
  </si>
  <si>
    <t>Фатичні витрати загального фонду нижчі планових на 2 893 418,9 грн. Відхилення відбулось за рахунок зменшення фонду оплати праці - фонд зарплати на 1 262 748,2 грн  та нарахування на оплату праці - 282 274,7грн  Економія з витрат по платі за  комунальні послуги склала  1 345 342,5  грн. , в тому числі Оплата теплопостачання - 705 708,9 грн, Оплата водопостачання та водовідведення - 130 614,9грн, Оплата електроенергії -503 510 3грн, Оплата інших енергоносіїв та інших комунальних послуг - 5 308,3. По всіх інших напрямках видатків зекономлено 3 053,5 грн. Дана економія по розрахунках є наслідком  як теплих погодніх умов, так і незаповненістю стаціонарних відділень пацієнтами в результаті  впровадження карантинних заходів через пандемію коронавірусної хвороби COVID-19. В результаті проведення процедури торгів при закупівлі обладнання за рахунок коштів бюджету розвитку отримано 17 000,0грн економії</t>
  </si>
  <si>
    <t>лікарів (з них жінок 89,7%)</t>
  </si>
  <si>
    <t xml:space="preserve"> Протягом року з метою оптимізації видатків відбулись зміни (скорочення) в штатному розписі  Зменшення на 61,25 посад. По спеціальному фонду отримано економію коштів 17 000,0грн при закупівлі обладнання в результаті проведення торгів</t>
  </si>
  <si>
    <t>У зв'язку з впровадженням карантинних заходів через пандемію коронавірусної хвороби COVID-19  вдвоє скоротилось кількість ліжко-днів, так як плановий прийом хворих в стаціонарні відділення не проводився. На 42 815 зменшилось кількість відвідувань жінками в консультаціях, Також на 39 осіб менше звернулись породіль, та прогнозний показниккількості новонароджених не досягнуто на 14 осіб.</t>
  </si>
  <si>
    <t>тис.од</t>
  </si>
  <si>
    <t>В результаті  скорочення лікарських посад показник кількість породіль на одного лікаря зріс на  20 осіб.  Зменшення кількості ліжко-днів та кількості відвідувань через дію карантинних заходів. пов'язаних з пандемією Covid-19 вплинуло на зменшення показника  кількості відвідувань на одного лікаря (-1167 відівідувань)  та зменшення завантаженості ліжкового фонду (-133,4 дні).  Середні видатки на одиницю обладнання фактично нижчі на 2 833,3грн що є результатом проведення торгів та придбання обладнання по вартості нижче планової</t>
  </si>
  <si>
    <t>Показники якості виконані.</t>
  </si>
  <si>
    <t>За звітний рік  було проведено скорочення штатної чисельності на 61,25 посад. Протягом року лікарями закладу прийнято 2861 родів, що менше очікуваного на 39. Разом з тим, скорочення штатної чисельності вплинуло на збільшення кількості породіль на одного лікаря на 10 осіб.  Середня тривалість перебування породіль у закладі проти планової знизилась на 0,2дні  Негативно на показниках відобразилась дія карантинних заходів. пов'язаних з пандемією Covid-19, так як   завантаженість ліжкового фонду також знизилась на 133,4 дні, а кількість відвідувань зменшилась на 42 815. Середні видатки на придбання одиниці обладнання нижчі прогнозованих на 2 833,3 грн.</t>
  </si>
  <si>
    <r>
      <t xml:space="preserve">10. Узагальнений висновок про виконання бюджетної програми. </t>
    </r>
    <r>
      <rPr>
        <sz val="12"/>
        <color theme="1"/>
        <rFont val="Times New Roman"/>
        <family val="1"/>
        <charset val="204"/>
      </rPr>
      <t xml:space="preserve">Планові завдання бюджетної програми звітного 2020 року  виконано з отриманням економії із оплати праці з нарахуваннями   на1 545 022,9 грн в результаті змін (скорочення посад) у штатному розписі    та економії витрат  за спожиті енергоносії в сумі 1 345 342,5грн  як в результаті сприятливих погодніх умов, так і економії через скорочення ліжко-днів в результаті непроведення планового лікування через  дію карантинних заходів. пов'язаних з пандемією Covid-19. У 2020 КНП "Пологовий будинок" ЧМР  році придбано Кювез  для новонароджених та ліжка медичні функціональні в кількості 5 одиниць. Фактичні витрати з бюджету розвитку склали 833 000,0грн.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</si>
</sst>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/>
    <xf numFmtId="0" fontId="5" fillId="0" borderId="5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9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13" fillId="0" borderId="0" xfId="0" applyFont="1" applyAlignment="1"/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7" fillId="0" borderId="0" xfId="0" applyFont="1"/>
    <xf numFmtId="0" fontId="10" fillId="0" borderId="0" xfId="0" applyFont="1" applyAlignment="1">
      <alignment vertical="top" wrapText="1"/>
    </xf>
    <xf numFmtId="49" fontId="7" fillId="0" borderId="0" xfId="0" applyNumberFormat="1" applyFont="1" applyAlignment="1">
      <alignment horizontal="center" wrapText="1"/>
    </xf>
    <xf numFmtId="0" fontId="0" fillId="0" borderId="8" xfId="0" applyBorder="1"/>
    <xf numFmtId="0" fontId="9" fillId="0" borderId="0" xfId="0" applyFont="1" applyAlignment="1">
      <alignment horizontal="center" vertical="top"/>
    </xf>
    <xf numFmtId="0" fontId="1" fillId="0" borderId="6" xfId="0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0" fontId="15" fillId="0" borderId="0" xfId="0" applyFont="1"/>
    <xf numFmtId="0" fontId="14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right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83"/>
  <sheetViews>
    <sheetView tabSelected="1" topLeftCell="A55" workbookViewId="0">
      <selection activeCell="E96" sqref="E96"/>
    </sheetView>
  </sheetViews>
  <sheetFormatPr defaultRowHeight="14.4" x14ac:dyDescent="0.3"/>
  <cols>
    <col min="1" max="1" width="3.88671875" customWidth="1"/>
    <col min="2" max="2" width="30.109375" customWidth="1"/>
    <col min="3" max="3" width="15.44140625" customWidth="1"/>
    <col min="4" max="4" width="12.6640625" customWidth="1"/>
    <col min="5" max="5" width="14" customWidth="1"/>
    <col min="6" max="6" width="14.33203125" customWidth="1"/>
    <col min="7" max="7" width="12.6640625" customWidth="1"/>
    <col min="8" max="8" width="14.44140625" customWidth="1"/>
    <col min="9" max="9" width="15" customWidth="1"/>
    <col min="10" max="10" width="14.6640625" customWidth="1"/>
    <col min="11" max="11" width="14.5546875" customWidth="1"/>
    <col min="12" max="13" width="9.77734375" bestFit="1" customWidth="1"/>
  </cols>
  <sheetData>
    <row r="1" spans="1:13" ht="24.6" customHeight="1" x14ac:dyDescent="0.3">
      <c r="I1" s="53" t="s">
        <v>0</v>
      </c>
      <c r="J1" s="53"/>
      <c r="K1" s="53"/>
      <c r="L1" s="53"/>
    </row>
    <row r="2" spans="1:13" s="18" customFormat="1" ht="13.2" customHeight="1" x14ac:dyDescent="0.3">
      <c r="A2" s="17"/>
      <c r="I2" s="54" t="s">
        <v>1</v>
      </c>
      <c r="J2" s="54"/>
      <c r="K2" s="54"/>
      <c r="L2" s="54"/>
      <c r="M2" s="19"/>
    </row>
    <row r="3" spans="1:13" s="18" customFormat="1" ht="9" customHeight="1" x14ac:dyDescent="0.3">
      <c r="A3" s="17"/>
      <c r="I3" s="54" t="s">
        <v>2</v>
      </c>
      <c r="J3" s="54"/>
      <c r="K3" s="54"/>
      <c r="L3" s="54"/>
    </row>
    <row r="4" spans="1:13" s="18" customFormat="1" ht="9.6" customHeight="1" x14ac:dyDescent="0.3">
      <c r="I4" s="54" t="s">
        <v>3</v>
      </c>
      <c r="J4" s="54"/>
      <c r="K4" s="54"/>
      <c r="L4" s="54"/>
    </row>
    <row r="5" spans="1:13" s="18" customFormat="1" ht="13.2" customHeight="1" x14ac:dyDescent="0.3">
      <c r="I5" s="54" t="s">
        <v>4</v>
      </c>
      <c r="J5" s="54"/>
      <c r="K5" s="54"/>
      <c r="L5" s="54"/>
    </row>
    <row r="6" spans="1:13" s="18" customFormat="1" ht="13.2" customHeight="1" x14ac:dyDescent="0.3">
      <c r="I6" s="22"/>
      <c r="J6" s="22"/>
      <c r="K6" s="22"/>
      <c r="L6" s="22"/>
    </row>
    <row r="7" spans="1:13" ht="17.399999999999999" x14ac:dyDescent="0.3">
      <c r="F7" s="21"/>
      <c r="G7" s="21" t="s">
        <v>5</v>
      </c>
    </row>
    <row r="8" spans="1:13" ht="18" customHeight="1" x14ac:dyDescent="0.3">
      <c r="C8" s="51" t="s">
        <v>79</v>
      </c>
      <c r="D8" s="51"/>
      <c r="E8" s="51"/>
      <c r="F8" s="51"/>
      <c r="G8" s="51"/>
      <c r="H8" s="51"/>
      <c r="I8" s="51"/>
      <c r="J8" s="51"/>
      <c r="K8" s="51"/>
      <c r="L8" s="51"/>
    </row>
    <row r="9" spans="1:13" ht="26.4" customHeight="1" x14ac:dyDescent="0.35">
      <c r="A9" s="47" t="s">
        <v>6</v>
      </c>
      <c r="B9" s="25" t="s">
        <v>39</v>
      </c>
      <c r="C9" s="48" t="s">
        <v>41</v>
      </c>
      <c r="D9" s="48"/>
      <c r="E9" s="48"/>
      <c r="F9" s="48"/>
      <c r="G9" s="48"/>
      <c r="H9" s="48"/>
      <c r="I9" s="48"/>
      <c r="J9" s="48"/>
      <c r="K9" s="48"/>
      <c r="L9" s="48">
        <v>2013308</v>
      </c>
      <c r="M9" s="48"/>
    </row>
    <row r="10" spans="1:13" ht="43.95" customHeight="1" x14ac:dyDescent="0.35">
      <c r="A10" s="47"/>
      <c r="B10" s="26" t="s">
        <v>80</v>
      </c>
      <c r="C10" s="27"/>
      <c r="D10" s="28"/>
      <c r="E10" s="50" t="s">
        <v>81</v>
      </c>
      <c r="F10" s="50"/>
      <c r="G10" s="50"/>
      <c r="H10" s="50"/>
      <c r="I10" s="50"/>
      <c r="J10" s="29"/>
      <c r="K10" s="29"/>
      <c r="L10" s="50" t="s">
        <v>82</v>
      </c>
      <c r="M10" s="50"/>
    </row>
    <row r="11" spans="1:13" ht="21.6" customHeight="1" x14ac:dyDescent="0.35">
      <c r="A11" s="47" t="s">
        <v>7</v>
      </c>
      <c r="B11" s="25" t="s">
        <v>40</v>
      </c>
      <c r="C11" s="48" t="s">
        <v>41</v>
      </c>
      <c r="D11" s="48"/>
      <c r="E11" s="48"/>
      <c r="F11" s="48"/>
      <c r="G11" s="48"/>
      <c r="H11" s="48"/>
      <c r="I11" s="48"/>
      <c r="J11" s="48"/>
      <c r="K11" s="48"/>
      <c r="L11" s="48">
        <v>2013308</v>
      </c>
      <c r="M11" s="48"/>
    </row>
    <row r="12" spans="1:13" ht="26.4" customHeight="1" x14ac:dyDescent="0.3">
      <c r="A12" s="47"/>
      <c r="B12" s="26" t="s">
        <v>80</v>
      </c>
      <c r="C12" s="50" t="s">
        <v>8</v>
      </c>
      <c r="D12" s="50"/>
      <c r="E12" s="50"/>
      <c r="F12" s="50"/>
      <c r="G12" s="50"/>
      <c r="H12" s="50"/>
      <c r="I12" s="50"/>
      <c r="J12" s="50"/>
      <c r="K12" s="50"/>
      <c r="L12" s="50" t="s">
        <v>82</v>
      </c>
      <c r="M12" s="50"/>
    </row>
    <row r="13" spans="1:13" ht="39.75" customHeight="1" x14ac:dyDescent="0.35">
      <c r="A13" s="47" t="s">
        <v>9</v>
      </c>
      <c r="B13" s="25" t="s">
        <v>43</v>
      </c>
      <c r="C13" s="25" t="s">
        <v>87</v>
      </c>
      <c r="D13" s="30" t="s">
        <v>44</v>
      </c>
      <c r="E13" s="48" t="s">
        <v>45</v>
      </c>
      <c r="F13" s="48"/>
      <c r="G13" s="48"/>
      <c r="H13" s="48"/>
      <c r="I13" s="48"/>
      <c r="J13" s="48"/>
      <c r="K13" s="48"/>
      <c r="L13" s="49">
        <v>7410100000</v>
      </c>
      <c r="M13" s="49"/>
    </row>
    <row r="14" spans="1:13" ht="87" customHeight="1" x14ac:dyDescent="0.3">
      <c r="A14" s="47"/>
      <c r="B14" s="26" t="s">
        <v>80</v>
      </c>
      <c r="C14" s="26" t="s">
        <v>83</v>
      </c>
      <c r="D14" s="26" t="s">
        <v>84</v>
      </c>
      <c r="E14" s="50" t="s">
        <v>85</v>
      </c>
      <c r="F14" s="50"/>
      <c r="G14" s="50"/>
      <c r="H14" s="50"/>
      <c r="I14" s="50"/>
      <c r="J14" s="50"/>
      <c r="K14" s="50"/>
      <c r="L14" s="50" t="s">
        <v>86</v>
      </c>
      <c r="M14" s="50"/>
    </row>
    <row r="15" spans="1:13" ht="17.399999999999999" customHeight="1" x14ac:dyDescent="0.3">
      <c r="A15" s="59" t="s">
        <v>10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</row>
    <row r="16" spans="1:13" ht="14.4" customHeight="1" x14ac:dyDescent="0.3">
      <c r="A16" s="11" t="s">
        <v>11</v>
      </c>
      <c r="B16" s="60" t="s">
        <v>12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</row>
    <row r="17" spans="1:13" ht="30" customHeight="1" x14ac:dyDescent="0.3">
      <c r="A17" s="11"/>
      <c r="B17" s="56" t="s">
        <v>42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</row>
    <row r="18" spans="1:13" ht="21.6" customHeight="1" x14ac:dyDescent="0.3">
      <c r="A18" s="60" t="s">
        <v>46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</row>
    <row r="19" spans="1:13" ht="16.2" customHeight="1" x14ac:dyDescent="0.3">
      <c r="A19" s="57" t="s">
        <v>13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12"/>
      <c r="M19" s="12"/>
    </row>
    <row r="20" spans="1:13" ht="19.2" customHeight="1" x14ac:dyDescent="0.3">
      <c r="A20" s="20" t="s">
        <v>11</v>
      </c>
      <c r="B20" s="58" t="s">
        <v>14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</row>
    <row r="21" spans="1:13" ht="18" x14ac:dyDescent="0.3">
      <c r="A21" s="11">
        <v>1</v>
      </c>
      <c r="B21" s="55" t="s">
        <v>78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</row>
    <row r="22" spans="1:13" ht="8.4" customHeight="1" x14ac:dyDescent="0.3">
      <c r="A22" s="1"/>
    </row>
    <row r="23" spans="1:13" ht="15.6" customHeight="1" x14ac:dyDescent="0.3">
      <c r="A23" s="59" t="s">
        <v>15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</row>
    <row r="24" spans="1:13" ht="16.2" thickBot="1" x14ac:dyDescent="0.35">
      <c r="A24" s="1"/>
      <c r="K24" s="2" t="s">
        <v>16</v>
      </c>
    </row>
    <row r="25" spans="1:13" ht="32.4" customHeight="1" thickBot="1" x14ac:dyDescent="0.35">
      <c r="A25" s="3" t="s">
        <v>17</v>
      </c>
      <c r="B25" s="61" t="s">
        <v>18</v>
      </c>
      <c r="C25" s="63" t="s">
        <v>19</v>
      </c>
      <c r="D25" s="64"/>
      <c r="E25" s="65"/>
      <c r="F25" s="63" t="s">
        <v>20</v>
      </c>
      <c r="G25" s="64"/>
      <c r="H25" s="65"/>
      <c r="I25" s="63" t="s">
        <v>21</v>
      </c>
      <c r="J25" s="64"/>
      <c r="K25" s="65"/>
    </row>
    <row r="26" spans="1:13" ht="31.8" thickBot="1" x14ac:dyDescent="0.35">
      <c r="A26" s="4" t="s">
        <v>22</v>
      </c>
      <c r="B26" s="62"/>
      <c r="C26" s="5" t="s">
        <v>23</v>
      </c>
      <c r="D26" s="5" t="s">
        <v>24</v>
      </c>
      <c r="E26" s="5" t="s">
        <v>25</v>
      </c>
      <c r="F26" s="5" t="s">
        <v>23</v>
      </c>
      <c r="G26" s="5" t="s">
        <v>24</v>
      </c>
      <c r="H26" s="5" t="s">
        <v>25</v>
      </c>
      <c r="I26" s="5" t="s">
        <v>23</v>
      </c>
      <c r="J26" s="5" t="s">
        <v>24</v>
      </c>
      <c r="K26" s="5" t="s">
        <v>25</v>
      </c>
    </row>
    <row r="27" spans="1:13" ht="16.2" thickBot="1" x14ac:dyDescent="0.35">
      <c r="A27" s="4">
        <v>1</v>
      </c>
      <c r="B27" s="5">
        <v>2</v>
      </c>
      <c r="C27" s="5">
        <v>3</v>
      </c>
      <c r="D27" s="5">
        <v>4</v>
      </c>
      <c r="E27" s="5">
        <v>5</v>
      </c>
      <c r="F27" s="5">
        <v>6</v>
      </c>
      <c r="G27" s="5">
        <v>7</v>
      </c>
      <c r="H27" s="5">
        <v>8</v>
      </c>
      <c r="I27" s="5">
        <v>9</v>
      </c>
      <c r="J27" s="5">
        <v>10</v>
      </c>
      <c r="K27" s="5">
        <v>11</v>
      </c>
    </row>
    <row r="28" spans="1:13" ht="78.599999999999994" thickBot="1" x14ac:dyDescent="0.35">
      <c r="A28" s="23"/>
      <c r="B28" s="5" t="s">
        <v>94</v>
      </c>
      <c r="C28" s="10">
        <v>21766400</v>
      </c>
      <c r="D28" s="10">
        <v>850000</v>
      </c>
      <c r="E28" s="10">
        <f>C28+D28</f>
        <v>22616400</v>
      </c>
      <c r="F28" s="10">
        <v>18872981.050000001</v>
      </c>
      <c r="G28" s="10">
        <v>833000</v>
      </c>
      <c r="H28" s="10">
        <f>F28+G28</f>
        <v>19705981.050000001</v>
      </c>
      <c r="I28" s="10">
        <f>F28-C28</f>
        <v>-2893418.9499999993</v>
      </c>
      <c r="J28" s="10">
        <f>G28-D28</f>
        <v>-17000</v>
      </c>
      <c r="K28" s="10">
        <f>I28+J28</f>
        <v>-2910418.9499999993</v>
      </c>
    </row>
    <row r="29" spans="1:13" ht="13.8" customHeight="1" thickBot="1" x14ac:dyDescent="0.35">
      <c r="A29" s="23"/>
      <c r="B29" s="33" t="s">
        <v>96</v>
      </c>
      <c r="C29" s="10"/>
      <c r="D29" s="10"/>
      <c r="E29" s="10"/>
      <c r="F29" s="10"/>
      <c r="G29" s="10"/>
      <c r="H29" s="10"/>
      <c r="I29" s="10"/>
      <c r="J29" s="10"/>
      <c r="K29" s="10"/>
    </row>
    <row r="30" spans="1:13" ht="66.599999999999994" thickBot="1" x14ac:dyDescent="0.35">
      <c r="A30" s="23"/>
      <c r="B30" s="38" t="s">
        <v>95</v>
      </c>
      <c r="C30" s="35">
        <v>764622</v>
      </c>
      <c r="D30" s="35"/>
      <c r="E30" s="35">
        <f t="shared" ref="E30:E32" si="0">C30+D30</f>
        <v>764622</v>
      </c>
      <c r="F30" s="35">
        <v>764414</v>
      </c>
      <c r="G30" s="35"/>
      <c r="H30" s="35">
        <f t="shared" ref="H30:H32" si="1">F30+G30</f>
        <v>764414</v>
      </c>
      <c r="I30" s="35">
        <f t="shared" ref="I30:I32" si="2">F30-C30</f>
        <v>-208</v>
      </c>
      <c r="J30" s="35"/>
      <c r="K30" s="35">
        <f t="shared" ref="K30:K32" si="3">I30+J30</f>
        <v>-208</v>
      </c>
      <c r="L30" s="36"/>
    </row>
    <row r="31" spans="1:13" ht="93" thickBot="1" x14ac:dyDescent="0.35">
      <c r="A31" s="23"/>
      <c r="B31" s="39" t="s">
        <v>97</v>
      </c>
      <c r="C31" s="35">
        <v>6622</v>
      </c>
      <c r="D31" s="35"/>
      <c r="E31" s="35">
        <f t="shared" si="0"/>
        <v>6622</v>
      </c>
      <c r="F31" s="35">
        <v>6622</v>
      </c>
      <c r="G31" s="35"/>
      <c r="H31" s="35">
        <f t="shared" si="1"/>
        <v>6622</v>
      </c>
      <c r="I31" s="35">
        <f t="shared" si="2"/>
        <v>0</v>
      </c>
      <c r="J31" s="35"/>
      <c r="K31" s="35">
        <f t="shared" si="3"/>
        <v>0</v>
      </c>
    </row>
    <row r="32" spans="1:13" ht="159" thickBot="1" x14ac:dyDescent="0.35">
      <c r="A32" s="23"/>
      <c r="B32" s="37" t="s">
        <v>98</v>
      </c>
      <c r="C32" s="35">
        <v>54500</v>
      </c>
      <c r="D32" s="35"/>
      <c r="E32" s="35">
        <f t="shared" si="0"/>
        <v>54500</v>
      </c>
      <c r="F32" s="35">
        <v>54500</v>
      </c>
      <c r="G32" s="35"/>
      <c r="H32" s="35">
        <f t="shared" si="1"/>
        <v>54500</v>
      </c>
      <c r="I32" s="35">
        <f t="shared" si="2"/>
        <v>0</v>
      </c>
      <c r="J32" s="35"/>
      <c r="K32" s="35">
        <f t="shared" si="3"/>
        <v>0</v>
      </c>
    </row>
    <row r="33" spans="1:13" ht="16.2" thickBot="1" x14ac:dyDescent="0.35">
      <c r="A33" s="23"/>
      <c r="B33" s="5" t="s">
        <v>26</v>
      </c>
      <c r="C33" s="10">
        <f>C28</f>
        <v>21766400</v>
      </c>
      <c r="D33" s="10">
        <f t="shared" ref="D33:K33" si="4">D28</f>
        <v>850000</v>
      </c>
      <c r="E33" s="10">
        <f t="shared" si="4"/>
        <v>22616400</v>
      </c>
      <c r="F33" s="10">
        <f t="shared" si="4"/>
        <v>18872981.050000001</v>
      </c>
      <c r="G33" s="10">
        <f t="shared" si="4"/>
        <v>833000</v>
      </c>
      <c r="H33" s="10">
        <f t="shared" si="4"/>
        <v>19705981.050000001</v>
      </c>
      <c r="I33" s="10">
        <f t="shared" si="4"/>
        <v>-2893418.9499999993</v>
      </c>
      <c r="J33" s="10">
        <f t="shared" si="4"/>
        <v>-17000</v>
      </c>
      <c r="K33" s="10">
        <f t="shared" si="4"/>
        <v>-2910418.9499999993</v>
      </c>
    </row>
    <row r="34" spans="1:13" ht="95.4" customHeight="1" thickBot="1" x14ac:dyDescent="0.35">
      <c r="A34" s="69" t="s">
        <v>106</v>
      </c>
      <c r="B34" s="70"/>
      <c r="C34" s="70"/>
      <c r="D34" s="70"/>
      <c r="E34" s="70"/>
      <c r="F34" s="70"/>
      <c r="G34" s="70"/>
      <c r="H34" s="70"/>
      <c r="I34" s="70"/>
      <c r="J34" s="70"/>
      <c r="K34" s="71"/>
    </row>
    <row r="35" spans="1:13" ht="18.600000000000001" customHeight="1" x14ac:dyDescent="0.3">
      <c r="A35" s="59" t="s">
        <v>27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</row>
    <row r="36" spans="1:13" ht="10.199999999999999" customHeight="1" thickBot="1" x14ac:dyDescent="0.35">
      <c r="A36" s="1"/>
      <c r="K36" s="2" t="s">
        <v>16</v>
      </c>
    </row>
    <row r="37" spans="1:13" ht="28.2" customHeight="1" thickBot="1" x14ac:dyDescent="0.35">
      <c r="A37" s="61" t="s">
        <v>11</v>
      </c>
      <c r="B37" s="61" t="s">
        <v>28</v>
      </c>
      <c r="C37" s="63" t="s">
        <v>19</v>
      </c>
      <c r="D37" s="64"/>
      <c r="E37" s="65"/>
      <c r="F37" s="63" t="s">
        <v>20</v>
      </c>
      <c r="G37" s="64"/>
      <c r="H37" s="65"/>
      <c r="I37" s="63" t="s">
        <v>21</v>
      </c>
      <c r="J37" s="64"/>
      <c r="K37" s="65"/>
    </row>
    <row r="38" spans="1:13" ht="31.8" thickBot="1" x14ac:dyDescent="0.35">
      <c r="A38" s="62"/>
      <c r="B38" s="62"/>
      <c r="C38" s="5" t="s">
        <v>23</v>
      </c>
      <c r="D38" s="5" t="s">
        <v>24</v>
      </c>
      <c r="E38" s="5" t="s">
        <v>25</v>
      </c>
      <c r="F38" s="5" t="s">
        <v>23</v>
      </c>
      <c r="G38" s="5" t="s">
        <v>24</v>
      </c>
      <c r="H38" s="5" t="s">
        <v>25</v>
      </c>
      <c r="I38" s="5" t="s">
        <v>23</v>
      </c>
      <c r="J38" s="5" t="s">
        <v>24</v>
      </c>
      <c r="K38" s="5" t="s">
        <v>25</v>
      </c>
    </row>
    <row r="39" spans="1:13" ht="16.2" thickBot="1" x14ac:dyDescent="0.35">
      <c r="A39" s="4">
        <v>1</v>
      </c>
      <c r="B39" s="5">
        <v>2</v>
      </c>
      <c r="C39" s="5">
        <v>3</v>
      </c>
      <c r="D39" s="5">
        <v>4</v>
      </c>
      <c r="E39" s="5">
        <v>5</v>
      </c>
      <c r="F39" s="5">
        <v>6</v>
      </c>
      <c r="G39" s="5">
        <v>7</v>
      </c>
      <c r="H39" s="5">
        <v>8</v>
      </c>
      <c r="I39" s="5">
        <v>9</v>
      </c>
      <c r="J39" s="5">
        <v>10</v>
      </c>
      <c r="K39" s="5">
        <v>11</v>
      </c>
    </row>
    <row r="40" spans="1:13" ht="125.4" thickBot="1" x14ac:dyDescent="0.35">
      <c r="A40" s="4"/>
      <c r="B40" s="5" t="s">
        <v>99</v>
      </c>
      <c r="C40" s="42">
        <v>27000</v>
      </c>
      <c r="D40" s="42">
        <v>0</v>
      </c>
      <c r="E40" s="42">
        <f>C40+D40</f>
        <v>27000</v>
      </c>
      <c r="F40" s="42">
        <v>26967</v>
      </c>
      <c r="G40" s="42">
        <v>0</v>
      </c>
      <c r="H40" s="42">
        <f>F40+G40</f>
        <v>26967</v>
      </c>
      <c r="I40" s="42">
        <f>F40-C40</f>
        <v>-33</v>
      </c>
      <c r="J40" s="42">
        <f>G40-D40</f>
        <v>0</v>
      </c>
      <c r="K40" s="42">
        <f>I40+J40</f>
        <v>-33</v>
      </c>
    </row>
    <row r="41" spans="1:13" ht="21" customHeight="1" x14ac:dyDescent="0.3">
      <c r="A41" s="59" t="s">
        <v>29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</row>
    <row r="42" spans="1:13" ht="8.4" customHeight="1" thickBot="1" x14ac:dyDescent="0.35">
      <c r="A42" s="1"/>
    </row>
    <row r="43" spans="1:13" ht="46.8" customHeight="1" thickBot="1" x14ac:dyDescent="0.35">
      <c r="A43" s="72" t="s">
        <v>11</v>
      </c>
      <c r="B43" s="72" t="s">
        <v>30</v>
      </c>
      <c r="C43" s="72" t="s">
        <v>31</v>
      </c>
      <c r="D43" s="72" t="s">
        <v>32</v>
      </c>
      <c r="E43" s="66" t="s">
        <v>19</v>
      </c>
      <c r="F43" s="67"/>
      <c r="G43" s="68"/>
      <c r="H43" s="66" t="s">
        <v>33</v>
      </c>
      <c r="I43" s="67"/>
      <c r="J43" s="68"/>
      <c r="K43" s="66" t="s">
        <v>21</v>
      </c>
      <c r="L43" s="67"/>
      <c r="M43" s="68"/>
    </row>
    <row r="44" spans="1:13" ht="31.8" customHeight="1" thickBot="1" x14ac:dyDescent="0.35">
      <c r="A44" s="73"/>
      <c r="B44" s="73"/>
      <c r="C44" s="73"/>
      <c r="D44" s="73"/>
      <c r="E44" s="6" t="s">
        <v>23</v>
      </c>
      <c r="F44" s="6" t="s">
        <v>24</v>
      </c>
      <c r="G44" s="6" t="s">
        <v>25</v>
      </c>
      <c r="H44" s="6" t="s">
        <v>23</v>
      </c>
      <c r="I44" s="6" t="s">
        <v>24</v>
      </c>
      <c r="J44" s="6" t="s">
        <v>25</v>
      </c>
      <c r="K44" s="6" t="s">
        <v>23</v>
      </c>
      <c r="L44" s="6" t="s">
        <v>24</v>
      </c>
      <c r="M44" s="6" t="s">
        <v>25</v>
      </c>
    </row>
    <row r="45" spans="1:13" ht="15" thickBot="1" x14ac:dyDescent="0.35">
      <c r="A45" s="7">
        <v>1</v>
      </c>
      <c r="B45" s="6">
        <v>2</v>
      </c>
      <c r="C45" s="6">
        <v>3</v>
      </c>
      <c r="D45" s="6">
        <v>4</v>
      </c>
      <c r="E45" s="6">
        <v>5</v>
      </c>
      <c r="F45" s="6">
        <v>6</v>
      </c>
      <c r="G45" s="6">
        <v>7</v>
      </c>
      <c r="H45" s="6">
        <v>8</v>
      </c>
      <c r="I45" s="6">
        <v>9</v>
      </c>
      <c r="J45" s="6">
        <v>10</v>
      </c>
      <c r="K45" s="6">
        <v>11</v>
      </c>
      <c r="L45" s="6">
        <v>12</v>
      </c>
      <c r="M45" s="6">
        <v>13</v>
      </c>
    </row>
    <row r="46" spans="1:13" ht="15" thickBot="1" x14ac:dyDescent="0.35">
      <c r="A46" s="7">
        <v>1</v>
      </c>
      <c r="B46" s="14" t="s">
        <v>34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ht="15" thickBot="1" x14ac:dyDescent="0.35">
      <c r="A47" s="9"/>
      <c r="B47" s="6" t="s">
        <v>47</v>
      </c>
      <c r="C47" s="6" t="s">
        <v>52</v>
      </c>
      <c r="D47" s="74" t="s">
        <v>53</v>
      </c>
      <c r="E47" s="40">
        <v>1</v>
      </c>
      <c r="F47" s="40"/>
      <c r="G47" s="40">
        <f>E47+F47</f>
        <v>1</v>
      </c>
      <c r="H47" s="40">
        <v>1</v>
      </c>
      <c r="I47" s="40"/>
      <c r="J47" s="40">
        <f>H47+I47</f>
        <v>1</v>
      </c>
      <c r="K47" s="40">
        <f>H47-E47</f>
        <v>0</v>
      </c>
      <c r="L47" s="40">
        <f>I47-F47</f>
        <v>0</v>
      </c>
      <c r="M47" s="40">
        <f>K47+L47</f>
        <v>0</v>
      </c>
    </row>
    <row r="48" spans="1:13" ht="36.6" customHeight="1" thickBot="1" x14ac:dyDescent="0.35">
      <c r="A48" s="9"/>
      <c r="B48" s="6" t="s">
        <v>48</v>
      </c>
      <c r="C48" s="6" t="s">
        <v>52</v>
      </c>
      <c r="D48" s="75"/>
      <c r="E48" s="40">
        <v>175</v>
      </c>
      <c r="F48" s="40"/>
      <c r="G48" s="40">
        <f t="shared" ref="G48:G53" si="5">E48+F48</f>
        <v>175</v>
      </c>
      <c r="H48" s="40">
        <v>200</v>
      </c>
      <c r="I48" s="40"/>
      <c r="J48" s="40">
        <f t="shared" ref="J48:J53" si="6">H48+I48</f>
        <v>200</v>
      </c>
      <c r="K48" s="40">
        <f t="shared" ref="K48:K53" si="7">H48-E48</f>
        <v>25</v>
      </c>
      <c r="L48" s="40">
        <f t="shared" ref="L48:L53" si="8">I48-F48</f>
        <v>0</v>
      </c>
      <c r="M48" s="40">
        <f t="shared" ref="M48:M53" si="9">K48+L48</f>
        <v>25</v>
      </c>
    </row>
    <row r="49" spans="1:13" ht="21.6" customHeight="1" thickBot="1" x14ac:dyDescent="0.35">
      <c r="A49" s="9"/>
      <c r="B49" s="6" t="s">
        <v>49</v>
      </c>
      <c r="C49" s="6" t="s">
        <v>52</v>
      </c>
      <c r="D49" s="13" t="s">
        <v>54</v>
      </c>
      <c r="E49" s="34">
        <v>549.5</v>
      </c>
      <c r="F49" s="34">
        <v>1.75</v>
      </c>
      <c r="G49" s="34">
        <f t="shared" si="5"/>
        <v>551.25</v>
      </c>
      <c r="H49" s="34">
        <v>488.25</v>
      </c>
      <c r="I49" s="34">
        <v>1.75</v>
      </c>
      <c r="J49" s="34">
        <f t="shared" si="6"/>
        <v>490</v>
      </c>
      <c r="K49" s="34">
        <f t="shared" si="7"/>
        <v>-61.25</v>
      </c>
      <c r="L49" s="34">
        <f t="shared" si="8"/>
        <v>0</v>
      </c>
      <c r="M49" s="34">
        <f t="shared" si="9"/>
        <v>-61.25</v>
      </c>
    </row>
    <row r="50" spans="1:13" ht="15" thickBot="1" x14ac:dyDescent="0.35">
      <c r="A50" s="9"/>
      <c r="B50" s="6" t="s">
        <v>107</v>
      </c>
      <c r="C50" s="6" t="s">
        <v>52</v>
      </c>
      <c r="D50" s="13" t="s">
        <v>54</v>
      </c>
      <c r="E50" s="34">
        <v>122.5</v>
      </c>
      <c r="F50" s="34">
        <v>0.5</v>
      </c>
      <c r="G50" s="34">
        <f t="shared" si="5"/>
        <v>123</v>
      </c>
      <c r="H50" s="34">
        <v>119</v>
      </c>
      <c r="I50" s="34">
        <v>0.5</v>
      </c>
      <c r="J50" s="34">
        <f t="shared" si="6"/>
        <v>119.5</v>
      </c>
      <c r="K50" s="34">
        <f t="shared" si="7"/>
        <v>-3.5</v>
      </c>
      <c r="L50" s="34">
        <f t="shared" si="8"/>
        <v>0</v>
      </c>
      <c r="M50" s="34">
        <f t="shared" si="9"/>
        <v>-3.5</v>
      </c>
    </row>
    <row r="51" spans="1:13" ht="19.2" customHeight="1" thickBot="1" x14ac:dyDescent="0.35">
      <c r="A51" s="7"/>
      <c r="B51" s="6" t="s">
        <v>50</v>
      </c>
      <c r="C51" s="6" t="s">
        <v>52</v>
      </c>
      <c r="D51" s="13" t="s">
        <v>54</v>
      </c>
      <c r="E51" s="34">
        <v>23</v>
      </c>
      <c r="F51" s="34"/>
      <c r="G51" s="34">
        <f t="shared" si="5"/>
        <v>23</v>
      </c>
      <c r="H51" s="34">
        <v>25.75</v>
      </c>
      <c r="I51" s="34"/>
      <c r="J51" s="34">
        <f t="shared" si="6"/>
        <v>25.75</v>
      </c>
      <c r="K51" s="34">
        <f t="shared" si="7"/>
        <v>2.75</v>
      </c>
      <c r="L51" s="34">
        <f t="shared" si="8"/>
        <v>0</v>
      </c>
      <c r="M51" s="34">
        <f t="shared" si="9"/>
        <v>2.75</v>
      </c>
    </row>
    <row r="52" spans="1:13" ht="25.2" customHeight="1" thickBot="1" x14ac:dyDescent="0.35">
      <c r="A52" s="24"/>
      <c r="B52" s="6" t="s">
        <v>51</v>
      </c>
      <c r="C52" s="6" t="s">
        <v>52</v>
      </c>
      <c r="D52" s="13" t="s">
        <v>55</v>
      </c>
      <c r="E52" s="40"/>
      <c r="F52" s="40">
        <v>850000</v>
      </c>
      <c r="G52" s="40">
        <f t="shared" ref="G52" si="10">E52+F52</f>
        <v>850000</v>
      </c>
      <c r="H52" s="40"/>
      <c r="I52" s="40">
        <v>833000</v>
      </c>
      <c r="J52" s="40">
        <f t="shared" ref="J52" si="11">H52+I52</f>
        <v>833000</v>
      </c>
      <c r="K52" s="40">
        <f t="shared" ref="K52" si="12">H52-E52</f>
        <v>0</v>
      </c>
      <c r="L52" s="40">
        <f t="shared" ref="L52" si="13">I52-F52</f>
        <v>-17000</v>
      </c>
      <c r="M52" s="40">
        <f t="shared" ref="M52" si="14">K52+L52</f>
        <v>-17000</v>
      </c>
    </row>
    <row r="53" spans="1:13" ht="84.6" customHeight="1" thickBot="1" x14ac:dyDescent="0.35">
      <c r="A53" s="7"/>
      <c r="B53" s="16" t="s">
        <v>100</v>
      </c>
      <c r="C53" s="6" t="s">
        <v>52</v>
      </c>
      <c r="D53" s="13" t="s">
        <v>55</v>
      </c>
      <c r="E53" s="40">
        <v>6622</v>
      </c>
      <c r="F53" s="40">
        <v>0</v>
      </c>
      <c r="G53" s="40">
        <f t="shared" si="5"/>
        <v>6622</v>
      </c>
      <c r="H53" s="40">
        <v>6622</v>
      </c>
      <c r="I53" s="40">
        <v>0</v>
      </c>
      <c r="J53" s="40">
        <f t="shared" si="6"/>
        <v>6622</v>
      </c>
      <c r="K53" s="40">
        <f t="shared" si="7"/>
        <v>0</v>
      </c>
      <c r="L53" s="40">
        <f t="shared" si="8"/>
        <v>0</v>
      </c>
      <c r="M53" s="40">
        <f t="shared" si="9"/>
        <v>0</v>
      </c>
    </row>
    <row r="54" spans="1:13" ht="34.200000000000003" customHeight="1" thickBot="1" x14ac:dyDescent="0.35">
      <c r="A54" s="66" t="s">
        <v>108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8"/>
    </row>
    <row r="55" spans="1:13" ht="15" thickBot="1" x14ac:dyDescent="0.35">
      <c r="A55" s="7">
        <v>2</v>
      </c>
      <c r="B55" s="14" t="s">
        <v>35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ht="28.2" customHeight="1" thickBot="1" x14ac:dyDescent="0.35">
      <c r="A56" s="9"/>
      <c r="B56" s="6" t="s">
        <v>56</v>
      </c>
      <c r="C56" s="6" t="s">
        <v>61</v>
      </c>
      <c r="D56" s="72" t="s">
        <v>63</v>
      </c>
      <c r="E56" s="40">
        <v>57.362000000000002</v>
      </c>
      <c r="F56" s="40"/>
      <c r="G56" s="40">
        <f>E56+F56</f>
        <v>57.362000000000002</v>
      </c>
      <c r="H56" s="40">
        <v>27.29</v>
      </c>
      <c r="I56" s="40"/>
      <c r="J56" s="40">
        <f>H56+I56</f>
        <v>27.29</v>
      </c>
      <c r="K56" s="40">
        <f>H56-E56</f>
        <v>-30.072000000000003</v>
      </c>
      <c r="L56" s="40">
        <f>I56-F56</f>
        <v>0</v>
      </c>
      <c r="M56" s="40">
        <f>K56+L56</f>
        <v>-30.072000000000003</v>
      </c>
    </row>
    <row r="57" spans="1:13" ht="15" thickBot="1" x14ac:dyDescent="0.35">
      <c r="A57" s="9"/>
      <c r="B57" s="6" t="s">
        <v>57</v>
      </c>
      <c r="C57" s="6" t="s">
        <v>62</v>
      </c>
      <c r="D57" s="76"/>
      <c r="E57" s="40">
        <v>2900</v>
      </c>
      <c r="F57" s="40"/>
      <c r="G57" s="40">
        <f t="shared" ref="G57:G61" si="15">E57+F57</f>
        <v>2900</v>
      </c>
      <c r="H57" s="40">
        <v>2861</v>
      </c>
      <c r="I57" s="40"/>
      <c r="J57" s="40">
        <f t="shared" ref="J57:J61" si="16">H57+I57</f>
        <v>2861</v>
      </c>
      <c r="K57" s="40">
        <f t="shared" ref="K57:K60" si="17">H57-E57</f>
        <v>-39</v>
      </c>
      <c r="L57" s="40">
        <f t="shared" ref="L57:L60" si="18">I57-F57</f>
        <v>0</v>
      </c>
      <c r="M57" s="40">
        <f t="shared" ref="M57:M60" si="19">K57+L57</f>
        <v>-39</v>
      </c>
    </row>
    <row r="58" spans="1:13" ht="19.2" customHeight="1" thickBot="1" x14ac:dyDescent="0.35">
      <c r="A58" s="9"/>
      <c r="B58" s="6" t="s">
        <v>58</v>
      </c>
      <c r="C58" s="6" t="s">
        <v>62</v>
      </c>
      <c r="D58" s="76"/>
      <c r="E58" s="40">
        <v>2920</v>
      </c>
      <c r="F58" s="40"/>
      <c r="G58" s="40">
        <f t="shared" si="15"/>
        <v>2920</v>
      </c>
      <c r="H58" s="40">
        <v>2906</v>
      </c>
      <c r="I58" s="40"/>
      <c r="J58" s="40">
        <f t="shared" si="16"/>
        <v>2906</v>
      </c>
      <c r="K58" s="40">
        <f t="shared" si="17"/>
        <v>-14</v>
      </c>
      <c r="L58" s="40">
        <f t="shared" si="18"/>
        <v>0</v>
      </c>
      <c r="M58" s="40">
        <f t="shared" si="19"/>
        <v>-14</v>
      </c>
    </row>
    <row r="59" spans="1:13" ht="28.2" thickBot="1" x14ac:dyDescent="0.35">
      <c r="A59" s="7"/>
      <c r="B59" s="6" t="s">
        <v>59</v>
      </c>
      <c r="C59" s="6" t="s">
        <v>52</v>
      </c>
      <c r="D59" s="73"/>
      <c r="E59" s="40">
        <v>170000</v>
      </c>
      <c r="F59" s="40"/>
      <c r="G59" s="40">
        <f t="shared" si="15"/>
        <v>170000</v>
      </c>
      <c r="H59" s="40">
        <v>127185</v>
      </c>
      <c r="I59" s="40"/>
      <c r="J59" s="40">
        <f t="shared" si="16"/>
        <v>127185</v>
      </c>
      <c r="K59" s="40">
        <f t="shared" si="17"/>
        <v>-42815</v>
      </c>
      <c r="L59" s="40">
        <f t="shared" si="18"/>
        <v>0</v>
      </c>
      <c r="M59" s="40">
        <f t="shared" si="19"/>
        <v>-42815</v>
      </c>
    </row>
    <row r="60" spans="1:13" ht="28.2" thickBot="1" x14ac:dyDescent="0.35">
      <c r="A60" s="7"/>
      <c r="B60" s="6" t="s">
        <v>60</v>
      </c>
      <c r="C60" s="6" t="s">
        <v>52</v>
      </c>
      <c r="D60" s="6" t="s">
        <v>55</v>
      </c>
      <c r="E60" s="40"/>
      <c r="F60" s="40">
        <v>6</v>
      </c>
      <c r="G60" s="40">
        <f t="shared" si="15"/>
        <v>6</v>
      </c>
      <c r="H60" s="40"/>
      <c r="I60" s="40">
        <v>6</v>
      </c>
      <c r="J60" s="40">
        <f t="shared" si="16"/>
        <v>6</v>
      </c>
      <c r="K60" s="40">
        <f t="shared" si="17"/>
        <v>0</v>
      </c>
      <c r="L60" s="40">
        <f t="shared" si="18"/>
        <v>0</v>
      </c>
      <c r="M60" s="40">
        <f t="shared" si="19"/>
        <v>0</v>
      </c>
    </row>
    <row r="61" spans="1:13" ht="97.2" thickBot="1" x14ac:dyDescent="0.35">
      <c r="A61" s="24"/>
      <c r="B61" s="6" t="s">
        <v>101</v>
      </c>
      <c r="C61" s="6" t="s">
        <v>62</v>
      </c>
      <c r="D61" s="6" t="s">
        <v>54</v>
      </c>
      <c r="E61" s="40">
        <v>62</v>
      </c>
      <c r="F61" s="40"/>
      <c r="G61" s="40">
        <f t="shared" si="15"/>
        <v>62</v>
      </c>
      <c r="H61" s="40">
        <v>62</v>
      </c>
      <c r="I61" s="40"/>
      <c r="J61" s="40">
        <f t="shared" si="16"/>
        <v>62</v>
      </c>
      <c r="K61" s="40"/>
      <c r="L61" s="40"/>
      <c r="M61" s="40"/>
    </row>
    <row r="62" spans="1:13" ht="39" customHeight="1" thickBot="1" x14ac:dyDescent="0.35">
      <c r="A62" s="66" t="s">
        <v>109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8"/>
    </row>
    <row r="63" spans="1:13" ht="15" thickBot="1" x14ac:dyDescent="0.35">
      <c r="A63" s="7">
        <v>3</v>
      </c>
      <c r="B63" s="14" t="s">
        <v>36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 ht="79.8" thickBot="1" x14ac:dyDescent="0.35">
      <c r="A64" s="7"/>
      <c r="B64" s="6" t="s">
        <v>64</v>
      </c>
      <c r="C64" s="6" t="s">
        <v>65</v>
      </c>
      <c r="D64" s="16" t="s">
        <v>71</v>
      </c>
      <c r="E64" s="40">
        <v>4.5</v>
      </c>
      <c r="F64" s="40"/>
      <c r="G64" s="40">
        <f>E64+F64</f>
        <v>4.5</v>
      </c>
      <c r="H64" s="40">
        <v>4.3</v>
      </c>
      <c r="I64" s="40"/>
      <c r="J64" s="40">
        <f>H64+I64</f>
        <v>4.3</v>
      </c>
      <c r="K64" s="40">
        <f>H64-E64</f>
        <v>-0.20000000000000018</v>
      </c>
      <c r="L64" s="40">
        <f>I64-F64</f>
        <v>0</v>
      </c>
      <c r="M64" s="40">
        <f>K64+L64</f>
        <v>-0.20000000000000018</v>
      </c>
    </row>
    <row r="65" spans="1:13" ht="93" thickBot="1" x14ac:dyDescent="0.35">
      <c r="A65" s="9"/>
      <c r="B65" s="6" t="s">
        <v>66</v>
      </c>
      <c r="C65" s="6" t="s">
        <v>62</v>
      </c>
      <c r="D65" s="16" t="s">
        <v>72</v>
      </c>
      <c r="E65" s="40">
        <v>210</v>
      </c>
      <c r="F65" s="40"/>
      <c r="G65" s="40">
        <f t="shared" ref="G65:G69" si="20">E65+F65</f>
        <v>210</v>
      </c>
      <c r="H65" s="40">
        <v>220</v>
      </c>
      <c r="I65" s="40"/>
      <c r="J65" s="40">
        <f t="shared" ref="J65:J69" si="21">H65+I65</f>
        <v>220</v>
      </c>
      <c r="K65" s="40">
        <f t="shared" ref="K65:K68" si="22">H65-E65</f>
        <v>10</v>
      </c>
      <c r="L65" s="40">
        <f t="shared" ref="L65:L68" si="23">I65-F65</f>
        <v>0</v>
      </c>
      <c r="M65" s="40">
        <f t="shared" ref="M65:M68" si="24">K65+L65</f>
        <v>10</v>
      </c>
    </row>
    <row r="66" spans="1:13" ht="28.2" thickBot="1" x14ac:dyDescent="0.35">
      <c r="A66" s="9"/>
      <c r="B66" s="6" t="s">
        <v>67</v>
      </c>
      <c r="C66" s="6" t="s">
        <v>110</v>
      </c>
      <c r="D66" s="15" t="s">
        <v>73</v>
      </c>
      <c r="E66" s="43">
        <v>4.7</v>
      </c>
      <c r="F66" s="43"/>
      <c r="G66" s="43">
        <f t="shared" si="20"/>
        <v>4.7</v>
      </c>
      <c r="H66" s="43">
        <v>3.5329999999999999</v>
      </c>
      <c r="I66" s="43"/>
      <c r="J66" s="43">
        <f t="shared" si="21"/>
        <v>3.5329999999999999</v>
      </c>
      <c r="K66" s="43">
        <f t="shared" si="22"/>
        <v>-1.1670000000000003</v>
      </c>
      <c r="L66" s="43">
        <f t="shared" si="23"/>
        <v>0</v>
      </c>
      <c r="M66" s="43">
        <f t="shared" si="24"/>
        <v>-1.1670000000000003</v>
      </c>
    </row>
    <row r="67" spans="1:13" ht="33.6" customHeight="1" thickBot="1" x14ac:dyDescent="0.35">
      <c r="A67" s="9"/>
      <c r="B67" s="6" t="s">
        <v>68</v>
      </c>
      <c r="C67" s="6" t="s">
        <v>65</v>
      </c>
      <c r="D67" s="15" t="s">
        <v>73</v>
      </c>
      <c r="E67" s="40">
        <v>284</v>
      </c>
      <c r="F67" s="40"/>
      <c r="G67" s="40">
        <f t="shared" si="20"/>
        <v>284</v>
      </c>
      <c r="H67" s="40">
        <v>150.6</v>
      </c>
      <c r="I67" s="40"/>
      <c r="J67" s="40">
        <f t="shared" si="21"/>
        <v>150.6</v>
      </c>
      <c r="K67" s="40">
        <f t="shared" si="22"/>
        <v>-133.4</v>
      </c>
      <c r="L67" s="40">
        <f t="shared" si="23"/>
        <v>0</v>
      </c>
      <c r="M67" s="40">
        <f t="shared" si="24"/>
        <v>-133.4</v>
      </c>
    </row>
    <row r="68" spans="1:13" ht="28.2" thickBot="1" x14ac:dyDescent="0.35">
      <c r="A68" s="7"/>
      <c r="B68" s="6" t="s">
        <v>69</v>
      </c>
      <c r="C68" s="6" t="s">
        <v>70</v>
      </c>
      <c r="D68" s="6" t="s">
        <v>74</v>
      </c>
      <c r="E68" s="40"/>
      <c r="F68" s="40">
        <v>141666.6</v>
      </c>
      <c r="G68" s="40">
        <f t="shared" si="20"/>
        <v>141666.6</v>
      </c>
      <c r="H68" s="40"/>
      <c r="I68" s="40">
        <f>I52/I60</f>
        <v>138833.33333333334</v>
      </c>
      <c r="J68" s="40">
        <f t="shared" si="21"/>
        <v>138833.33333333334</v>
      </c>
      <c r="K68" s="40">
        <f t="shared" si="22"/>
        <v>0</v>
      </c>
      <c r="L68" s="40">
        <f t="shared" si="23"/>
        <v>-2833.2666666666628</v>
      </c>
      <c r="M68" s="40">
        <f t="shared" si="24"/>
        <v>-2833.2666666666628</v>
      </c>
    </row>
    <row r="69" spans="1:13" ht="69.599999999999994" thickBot="1" x14ac:dyDescent="0.35">
      <c r="A69" s="24"/>
      <c r="B69" s="6" t="s">
        <v>102</v>
      </c>
      <c r="C69" s="6" t="s">
        <v>70</v>
      </c>
      <c r="D69" s="6" t="s">
        <v>74</v>
      </c>
      <c r="E69" s="40">
        <v>106.8</v>
      </c>
      <c r="F69" s="40"/>
      <c r="G69" s="40">
        <f t="shared" si="20"/>
        <v>106.8</v>
      </c>
      <c r="H69" s="40">
        <v>106.8</v>
      </c>
      <c r="I69" s="40">
        <v>0</v>
      </c>
      <c r="J69" s="40">
        <f t="shared" si="21"/>
        <v>106.8</v>
      </c>
      <c r="K69" s="40"/>
      <c r="L69" s="40"/>
      <c r="M69" s="40"/>
    </row>
    <row r="70" spans="1:13" ht="46.2" customHeight="1" thickBot="1" x14ac:dyDescent="0.35">
      <c r="A70" s="78" t="s">
        <v>111</v>
      </c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80"/>
    </row>
    <row r="71" spans="1:13" ht="18.600000000000001" customHeight="1" thickBot="1" x14ac:dyDescent="0.35">
      <c r="A71" s="7">
        <v>4</v>
      </c>
      <c r="B71" s="14" t="s">
        <v>37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ht="42" thickBot="1" x14ac:dyDescent="0.35">
      <c r="A72" s="7"/>
      <c r="B72" s="6" t="s">
        <v>75</v>
      </c>
      <c r="C72" s="6" t="s">
        <v>76</v>
      </c>
      <c r="D72" s="6" t="s">
        <v>77</v>
      </c>
      <c r="E72" s="6">
        <v>21.8</v>
      </c>
      <c r="F72" s="6"/>
      <c r="G72" s="6">
        <f>E72+F72</f>
        <v>21.8</v>
      </c>
      <c r="H72" s="6">
        <v>21.9</v>
      </c>
      <c r="I72" s="6"/>
      <c r="J72" s="6">
        <f>H72+I72</f>
        <v>21.9</v>
      </c>
      <c r="K72" s="6">
        <f>H72-E72</f>
        <v>9.9999999999997868E-2</v>
      </c>
      <c r="L72" s="6"/>
      <c r="M72" s="6">
        <f>K72+L72</f>
        <v>9.9999999999997868E-2</v>
      </c>
    </row>
    <row r="73" spans="1:13" ht="45" customHeight="1" thickBot="1" x14ac:dyDescent="0.35">
      <c r="A73" s="24"/>
      <c r="B73" s="6" t="s">
        <v>103</v>
      </c>
      <c r="C73" s="6" t="s">
        <v>76</v>
      </c>
      <c r="D73" s="6" t="s">
        <v>104</v>
      </c>
      <c r="E73" s="6"/>
      <c r="F73" s="6">
        <v>100</v>
      </c>
      <c r="G73" s="6">
        <f t="shared" ref="G73:G74" si="25">E73+F73</f>
        <v>100</v>
      </c>
      <c r="H73" s="6"/>
      <c r="I73" s="6">
        <v>100</v>
      </c>
      <c r="J73" s="6">
        <f t="shared" ref="J73:J74" si="26">H73+I73</f>
        <v>100</v>
      </c>
      <c r="K73" s="6">
        <f t="shared" ref="K73:K74" si="27">H73-E73</f>
        <v>0</v>
      </c>
      <c r="L73" s="6">
        <v>0</v>
      </c>
      <c r="M73" s="6">
        <f t="shared" ref="M73:M74" si="28">K73+L73</f>
        <v>0</v>
      </c>
    </row>
    <row r="74" spans="1:13" ht="99.6" customHeight="1" thickBot="1" x14ac:dyDescent="0.35">
      <c r="A74" s="24"/>
      <c r="B74" s="6" t="s">
        <v>105</v>
      </c>
      <c r="C74" s="6" t="s">
        <v>76</v>
      </c>
      <c r="D74" s="6" t="s">
        <v>104</v>
      </c>
      <c r="E74" s="6">
        <v>100</v>
      </c>
      <c r="F74" s="6"/>
      <c r="G74" s="6">
        <f t="shared" si="25"/>
        <v>100</v>
      </c>
      <c r="H74" s="6">
        <v>100</v>
      </c>
      <c r="I74" s="6"/>
      <c r="J74" s="6">
        <f t="shared" si="26"/>
        <v>100</v>
      </c>
      <c r="K74" s="6">
        <f t="shared" si="27"/>
        <v>0</v>
      </c>
      <c r="L74" s="6">
        <v>0</v>
      </c>
      <c r="M74" s="6">
        <f t="shared" si="28"/>
        <v>0</v>
      </c>
    </row>
    <row r="75" spans="1:13" ht="22.8" customHeight="1" thickBot="1" x14ac:dyDescent="0.35">
      <c r="A75" s="41"/>
      <c r="B75" s="67" t="s">
        <v>112</v>
      </c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"/>
    </row>
    <row r="76" spans="1:13" ht="66" customHeight="1" thickBot="1" x14ac:dyDescent="0.35">
      <c r="A76" s="66" t="s">
        <v>113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8"/>
    </row>
    <row r="77" spans="1:13" ht="82.2" customHeight="1" x14ac:dyDescent="0.3">
      <c r="A77" s="59" t="s">
        <v>114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</row>
    <row r="78" spans="1:13" ht="22.95" customHeight="1" x14ac:dyDescent="0.3">
      <c r="A78" s="77" t="s">
        <v>38</v>
      </c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</row>
    <row r="80" spans="1:13" ht="30" customHeight="1" x14ac:dyDescent="0.3">
      <c r="B80" s="44" t="s">
        <v>88</v>
      </c>
      <c r="C80" s="44"/>
      <c r="D80" s="44"/>
      <c r="G80" s="31"/>
      <c r="J80" s="45" t="s">
        <v>89</v>
      </c>
      <c r="K80" s="45"/>
    </row>
    <row r="81" spans="2:11" x14ac:dyDescent="0.3">
      <c r="B81" s="8"/>
      <c r="G81" s="32" t="s">
        <v>90</v>
      </c>
      <c r="J81" s="46" t="s">
        <v>91</v>
      </c>
      <c r="K81" s="46"/>
    </row>
    <row r="82" spans="2:11" x14ac:dyDescent="0.3">
      <c r="B82" s="52" t="s">
        <v>92</v>
      </c>
      <c r="C82" s="52"/>
      <c r="G82" s="31"/>
      <c r="J82" s="45" t="s">
        <v>93</v>
      </c>
      <c r="K82" s="45"/>
    </row>
    <row r="83" spans="2:11" x14ac:dyDescent="0.3">
      <c r="G83" s="32" t="s">
        <v>90</v>
      </c>
      <c r="J83" s="46" t="s">
        <v>91</v>
      </c>
      <c r="K83" s="46"/>
    </row>
  </sheetData>
  <mergeCells count="63">
    <mergeCell ref="D47:D48"/>
    <mergeCell ref="D56:D59"/>
    <mergeCell ref="A78:M78"/>
    <mergeCell ref="A54:M54"/>
    <mergeCell ref="A62:M62"/>
    <mergeCell ref="A70:M70"/>
    <mergeCell ref="A76:M76"/>
    <mergeCell ref="A77:M77"/>
    <mergeCell ref="B75:L75"/>
    <mergeCell ref="K43:M43"/>
    <mergeCell ref="A34:K34"/>
    <mergeCell ref="A35:K35"/>
    <mergeCell ref="A37:A38"/>
    <mergeCell ref="B37:B38"/>
    <mergeCell ref="C37:E37"/>
    <mergeCell ref="F37:H37"/>
    <mergeCell ref="I37:K37"/>
    <mergeCell ref="A41:L41"/>
    <mergeCell ref="A43:A44"/>
    <mergeCell ref="B43:B44"/>
    <mergeCell ref="C43:C44"/>
    <mergeCell ref="D43:D44"/>
    <mergeCell ref="E43:G43"/>
    <mergeCell ref="H43:J43"/>
    <mergeCell ref="A23:L23"/>
    <mergeCell ref="B25:B26"/>
    <mergeCell ref="C25:E25"/>
    <mergeCell ref="F25:H25"/>
    <mergeCell ref="I25:K25"/>
    <mergeCell ref="B21:M21"/>
    <mergeCell ref="B17:M17"/>
    <mergeCell ref="A19:K19"/>
    <mergeCell ref="B20:M20"/>
    <mergeCell ref="A15:M15"/>
    <mergeCell ref="B16:M16"/>
    <mergeCell ref="A18:M18"/>
    <mergeCell ref="I1:L1"/>
    <mergeCell ref="I2:L2"/>
    <mergeCell ref="I3:L3"/>
    <mergeCell ref="I4:L4"/>
    <mergeCell ref="I5:L5"/>
    <mergeCell ref="C8:L8"/>
    <mergeCell ref="A9:A10"/>
    <mergeCell ref="C9:K9"/>
    <mergeCell ref="L9:M9"/>
    <mergeCell ref="E10:I10"/>
    <mergeCell ref="L10:M10"/>
    <mergeCell ref="A11:A12"/>
    <mergeCell ref="C11:K11"/>
    <mergeCell ref="L11:M11"/>
    <mergeCell ref="C12:K12"/>
    <mergeCell ref="L12:M12"/>
    <mergeCell ref="A13:A14"/>
    <mergeCell ref="E13:K13"/>
    <mergeCell ref="L13:M13"/>
    <mergeCell ref="E14:K14"/>
    <mergeCell ref="L14:M14"/>
    <mergeCell ref="B80:D80"/>
    <mergeCell ref="J80:K80"/>
    <mergeCell ref="J81:K81"/>
    <mergeCell ref="J82:K82"/>
    <mergeCell ref="J83:K83"/>
    <mergeCell ref="B82:C82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Звіт Паспорт 2030 за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Економист</dc:creator>
  <cp:lastModifiedBy>Економист</cp:lastModifiedBy>
  <cp:lastPrinted>2021-01-27T09:43:04Z</cp:lastPrinted>
  <dcterms:created xsi:type="dcterms:W3CDTF">2020-01-30T08:58:47Z</dcterms:created>
  <dcterms:modified xsi:type="dcterms:W3CDTF">2021-01-27T09:43:59Z</dcterms:modified>
</cp:coreProperties>
</file>