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Л.КЛИМЧУК\Паспорта\НА 2020\ЗВІТ\ДРУК\"/>
    </mc:Choice>
  </mc:AlternateContent>
  <bookViews>
    <workbookView xWindow="0" yWindow="0" windowWidth="23040" windowHeight="9192"/>
  </bookViews>
  <sheets>
    <sheet name="звіт паспорта 0712010 за 2020р" sheetId="1" r:id="rId1"/>
  </sheets>
  <definedNames>
    <definedName name="_xlnm.Print_Area" localSheetId="0">'звіт паспорта 0712010 за 2020р'!$A$1:$M$105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6" i="1" l="1"/>
  <c r="J79" i="1"/>
  <c r="I79" i="1"/>
  <c r="L71" i="1"/>
  <c r="M69" i="1"/>
  <c r="M70" i="1"/>
  <c r="M71" i="1"/>
  <c r="K69" i="1"/>
  <c r="K70" i="1"/>
  <c r="J67" i="1"/>
  <c r="J68" i="1"/>
  <c r="J66" i="1"/>
  <c r="M80" i="1" l="1"/>
  <c r="L80" i="1"/>
  <c r="K80" i="1"/>
  <c r="J80" i="1"/>
  <c r="M78" i="1"/>
  <c r="K78" i="1"/>
  <c r="F79" i="1" l="1"/>
  <c r="M63" i="1" l="1"/>
  <c r="L63" i="1"/>
  <c r="K62" i="1"/>
  <c r="K63" i="1"/>
  <c r="J62" i="1"/>
  <c r="J63" i="1"/>
  <c r="J57" i="1" l="1"/>
  <c r="J58" i="1"/>
  <c r="J59" i="1"/>
  <c r="J60" i="1"/>
  <c r="J56" i="1"/>
  <c r="J38" i="1" l="1"/>
  <c r="K38" i="1" s="1"/>
  <c r="J36" i="1"/>
  <c r="J37" i="1"/>
  <c r="I36" i="1"/>
  <c r="K36" i="1" s="1"/>
  <c r="I37" i="1"/>
  <c r="K37" i="1" s="1"/>
  <c r="J35" i="1"/>
  <c r="I35" i="1"/>
  <c r="H36" i="1"/>
  <c r="H37" i="1"/>
  <c r="H38" i="1"/>
  <c r="H35" i="1"/>
  <c r="G80" i="1"/>
  <c r="G78" i="1"/>
  <c r="G72" i="1"/>
  <c r="G73" i="1"/>
  <c r="G63" i="1"/>
  <c r="G57" i="1"/>
  <c r="G58" i="1"/>
  <c r="G59" i="1"/>
  <c r="G60" i="1"/>
  <c r="G61" i="1"/>
  <c r="G62" i="1"/>
  <c r="G56" i="1"/>
  <c r="D39" i="1"/>
  <c r="F39" i="1"/>
  <c r="G39" i="1"/>
  <c r="C39" i="1"/>
  <c r="E36" i="1"/>
  <c r="E37" i="1"/>
  <c r="E38" i="1"/>
  <c r="E35" i="1"/>
  <c r="K35" i="1" l="1"/>
  <c r="L79" i="1" l="1"/>
  <c r="G79" i="1"/>
  <c r="M79" i="1" s="1"/>
  <c r="L77" i="1"/>
  <c r="J77" i="1"/>
  <c r="H77" i="1"/>
  <c r="K77" i="1" s="1"/>
  <c r="G77" i="1"/>
  <c r="L76" i="1"/>
  <c r="K76" i="1"/>
  <c r="G76" i="1"/>
  <c r="M76" i="1" s="1"/>
  <c r="G71" i="1"/>
  <c r="G70" i="1"/>
  <c r="G69" i="1"/>
  <c r="L68" i="1"/>
  <c r="K68" i="1"/>
  <c r="G68" i="1"/>
  <c r="M68" i="1" s="1"/>
  <c r="L67" i="1"/>
  <c r="K67" i="1"/>
  <c r="G67" i="1"/>
  <c r="M67" i="1" s="1"/>
  <c r="L66" i="1"/>
  <c r="K66" i="1"/>
  <c r="G66" i="1"/>
  <c r="M66" i="1" s="1"/>
  <c r="L62" i="1"/>
  <c r="L61" i="1"/>
  <c r="K61" i="1"/>
  <c r="J61" i="1"/>
  <c r="M57" i="1"/>
  <c r="K57" i="1"/>
  <c r="M56" i="1"/>
  <c r="L56" i="1"/>
  <c r="K56" i="1"/>
  <c r="G48" i="1"/>
  <c r="F48" i="1"/>
  <c r="D48" i="1"/>
  <c r="C48" i="1"/>
  <c r="J47" i="1"/>
  <c r="I47" i="1"/>
  <c r="I48" i="1" s="1"/>
  <c r="H47" i="1"/>
  <c r="H48" i="1" s="1"/>
  <c r="E47" i="1"/>
  <c r="E48" i="1" s="1"/>
  <c r="J33" i="1"/>
  <c r="J39" i="1" s="1"/>
  <c r="I33" i="1"/>
  <c r="I39" i="1" s="1"/>
  <c r="H33" i="1"/>
  <c r="H39" i="1" s="1"/>
  <c r="E33" i="1"/>
  <c r="E39" i="1" s="1"/>
  <c r="M61" i="1" l="1"/>
  <c r="M62" i="1"/>
  <c r="K33" i="1"/>
  <c r="K39" i="1" s="1"/>
  <c r="J48" i="1"/>
  <c r="M77" i="1"/>
  <c r="K47" i="1"/>
  <c r="K48" i="1" s="1"/>
</calcChain>
</file>

<file path=xl/sharedStrings.xml><?xml version="1.0" encoding="utf-8"?>
<sst xmlns="http://schemas.openxmlformats.org/spreadsheetml/2006/main" count="196" uniqueCount="128">
  <si>
    <t>ЗАТВЕРДЖЕНО</t>
  </si>
  <si>
    <t>Наказ Міністерства фінансів України</t>
  </si>
  <si>
    <t>26 серпня 2014 року № 836</t>
  </si>
  <si>
    <t>(у редакції наказу Міністерства фінансів України</t>
  </si>
  <si>
    <t>від 29 грудня 2018 року № 1209)</t>
  </si>
  <si>
    <t>ЗВІТ</t>
  </si>
  <si>
    <t>1.</t>
  </si>
  <si>
    <t>0700000</t>
  </si>
  <si>
    <t>Управління охорони здоров'я Чернігівської міської ради</t>
  </si>
  <si>
    <t>2.</t>
  </si>
  <si>
    <t>0710000</t>
  </si>
  <si>
    <t>(найменування відповідального виконавця)</t>
  </si>
  <si>
    <t>3.</t>
  </si>
  <si>
    <t>0712010</t>
  </si>
  <si>
    <t>0731</t>
  </si>
  <si>
    <t>Багатопрофільна стаціонарна медична допомога населенню</t>
  </si>
  <si>
    <t>4. Цілі державної політики, на досягнення яких спрямовано реалізацію бюджетної програми</t>
  </si>
  <si>
    <t>№ з/п</t>
  </si>
  <si>
    <t>Ціль державної політики</t>
  </si>
  <si>
    <t>Удосконалення організації регіональної системи охорони здоров’я, спрямованої на збереження та зміцнення  здоров’я, підвищення якості та тривалості життя населення та зниження рівня захворюваності</t>
  </si>
  <si>
    <t>5. Мета бюджетної програми</t>
  </si>
  <si>
    <t>Підвищення рівня надання медичної допомоги та збереження здоров’я  населення.</t>
  </si>
  <si>
    <t>6. Завдання бюджетної програми</t>
  </si>
  <si>
    <t>Завдання</t>
  </si>
  <si>
    <t xml:space="preserve">Забезпечення надання населенню  амбулаторно-поліклінічної та стаціонарної медичної  допомоги </t>
  </si>
  <si>
    <t>Організація оздоровлення та забезпечення відпочинком дітей, які потребують особливої соціальної уваги та підтримки</t>
  </si>
  <si>
    <t>7. Видатки (надані кредити з бюджету) та напрями використання бюджетних коштів за бюджетною програмою</t>
  </si>
  <si>
    <t>гривень</t>
  </si>
  <si>
    <t>№</t>
  </si>
  <si>
    <t>Напрями використання бюджетних коштів*</t>
  </si>
  <si>
    <t>Затверджено у паспорті бюджетної програми</t>
  </si>
  <si>
    <t>Касові видатки (надані кредити з бюджету)</t>
  </si>
  <si>
    <t>Відхилення</t>
  </si>
  <si>
    <t>з/п</t>
  </si>
  <si>
    <t>загальний фонд</t>
  </si>
  <si>
    <t>спеціальний фонд</t>
  </si>
  <si>
    <t>усього</t>
  </si>
  <si>
    <t>Надання населенню  амбулаторно-поліклінічної та стаціонарної медичної  допомоги</t>
  </si>
  <si>
    <t>Усього</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</si>
  <si>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</si>
  <si>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 регіональної програми</t>
  </si>
  <si>
    <t>9. Результативні показники бюджетної програми та аналіз їх виконання</t>
  </si>
  <si>
    <t>Показники</t>
  </si>
  <si>
    <t>Одиниця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</si>
  <si>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</si>
  <si>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</si>
  <si>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</si>
  <si>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кількість закладів охорони здоров’я</t>
  </si>
  <si>
    <t>од</t>
  </si>
  <si>
    <t>зведення планів по мережі, штатах і контингентах установ, що фінансуються з місцевих бюджетів</t>
  </si>
  <si>
    <t>кількість штатних одиниць</t>
  </si>
  <si>
    <t>кількість ліжок у звичайних стаціонарах</t>
  </si>
  <si>
    <t>кількість ліжок у денних стаціонарах</t>
  </si>
  <si>
    <t>запланована кількість дітей для оздоровлення та відпочинку</t>
  </si>
  <si>
    <t>осіб</t>
  </si>
  <si>
    <t>норматив (використання ліжк. фонду 165 дітей*3 зміни)</t>
  </si>
  <si>
    <t>витрати на оздоровлення та відпочинок дітей</t>
  </si>
  <si>
    <t>тис.грн</t>
  </si>
  <si>
    <t>кошторис</t>
  </si>
  <si>
    <t>обсяг видатків на придбання обладнання</t>
  </si>
  <si>
    <t>продукту</t>
  </si>
  <si>
    <t>кількість ліжко-днів у звичайних стаціонарах</t>
  </si>
  <si>
    <t>тис.од</t>
  </si>
  <si>
    <t>кількість лікарських відвідувань (у поліклінічних відділеннях)</t>
  </si>
  <si>
    <t>тис. од</t>
  </si>
  <si>
    <r>
      <t>кількість пролікованих хворих</t>
    </r>
    <r>
      <rPr>
        <i/>
        <sz val="11"/>
        <color theme="1"/>
        <rFont val="Times New Roman"/>
        <family val="1"/>
        <charset val="204"/>
      </rPr>
      <t xml:space="preserve"> у звичайних стаціонарах</t>
    </r>
  </si>
  <si>
    <t>статистична звітність, форма №20</t>
  </si>
  <si>
    <t>кількість дітей, яким надаються  послуги на оздоровлення</t>
  </si>
  <si>
    <t>використання ліжк. фонду 165 дітей*3 зміни</t>
  </si>
  <si>
    <t>кількість  путівок на оздоровлення дітей</t>
  </si>
  <si>
    <t>од.</t>
  </si>
  <si>
    <t>кількість одиниць придбаного обладнання</t>
  </si>
  <si>
    <t>ефективності</t>
  </si>
  <si>
    <t>завантаженість ліжкового фонду у звичайних стаціонарах</t>
  </si>
  <si>
    <t>дні</t>
  </si>
  <si>
    <t>норматив на рік/звіт</t>
  </si>
  <si>
    <t>середня тривалість лікування в звичайному стаціонарі одного хворого</t>
  </si>
  <si>
    <t>розрахунок (кількість ліжко-днів/кількість пролікованих хворих)</t>
  </si>
  <si>
    <t>середні видатки на придбання одиниці обладнання</t>
  </si>
  <si>
    <t>розрахунковий показник</t>
  </si>
  <si>
    <t>якості</t>
  </si>
  <si>
    <t>рівень виявлення захворювань на ранніх стадіях</t>
  </si>
  <si>
    <t>%</t>
  </si>
  <si>
    <t>прогноз/звітні дані</t>
  </si>
  <si>
    <t>виявлення захворювань у осіб працездатного віку на ранніх стадіях</t>
  </si>
  <si>
    <t>відсоток оздоровлених дітей від запланованої кількості</t>
  </si>
  <si>
    <t>Розрахунковий показник</t>
  </si>
  <si>
    <r>
      <t xml:space="preserve">* </t>
    </r>
    <r>
      <rPr>
        <sz val="10"/>
        <color theme="1"/>
        <rFont val="Times New Roman"/>
        <family val="1"/>
        <charset val="204"/>
      </rPr>
      <t>Зазначаються всі напрями використання бюджетних коштів, затверджені у паспорті бюджетної програми.</t>
    </r>
  </si>
  <si>
    <t>про виконання паспорта бюджетної програми місцевого бюджету на _2020_ рік</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</si>
  <si>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</si>
  <si>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</si>
  <si>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</si>
  <si>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</si>
  <si>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</si>
  <si>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</si>
  <si>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</si>
  <si>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2010</t>
  </si>
  <si>
    <t>Заступник начальника управління охорони здоров'я Чернігівської міської ради</t>
  </si>
  <si>
    <t>О. О. Малець</t>
  </si>
  <si>
    <t>(підпис)</t>
  </si>
  <si>
    <t>(ініціали/ініціал, прізвище)</t>
  </si>
  <si>
    <t>Головний спеціаліст- бухгалтер</t>
  </si>
  <si>
    <t>О. В. Гавриленко</t>
  </si>
  <si>
    <t>а) на запобігання виникненню, поширенню локалізації та ліквідації на території м.Чернігова гострої респіраторної хвороби COVID19</t>
  </si>
  <si>
    <t>у тому числі</t>
  </si>
  <si>
    <t xml:space="preserve">з них на забезпечення добровільного медичного страхування  медичних   працівників, задіяних в лікуванні пацієнтів з гострою респіраторною хворобою COVID-19  </t>
  </si>
  <si>
    <t>б) за рахунок субвенції з місцевого бюджету на забезпечення подачею кисню ліжкового фонду закладів охорони здоров’я, які надають стаціонарну медичну допомогу пацієнтам з гострою респіраторною хворобою COVID-19, спричиненою коронавірусом SARS-CoV-2, за рахунок відповідної субвенції з державного бюджету (субвенція з обласного бюджету)</t>
  </si>
  <si>
    <t>в) за рахунок субвенції з місцевого бюджету на забезпечення здійснення деяких заходів, спрямованих на запобігання виникненню та поширенню, локалізацію та ліквідацію спалахів, епідемій та пандемій гострої респіраторної хвороби COVID-19, спричиненої коронавірусом SARS-CoV-2, за рахунок відповідної субвенції з державного бюджету (субвенція з обласного бюджету)</t>
  </si>
  <si>
    <t>Програма забезпечення діяльності та виконання доручень виборців депутатами Чернігівської міської ради на 2020 рік, затверджена рішенням міської ради від 28.11.2019 № 48/VII - 23</t>
  </si>
  <si>
    <t>лікарів (з них жінок 64,5%)</t>
  </si>
  <si>
    <t xml:space="preserve">обсяг видатків на забезпечення добровільного медичного страхування  медичних працівників, задіяних в лікуванні пацієнтів з гострою респіраторною хворобою COVID-19  </t>
  </si>
  <si>
    <t>грн</t>
  </si>
  <si>
    <t xml:space="preserve">кількість ЗОЗ, що забезпечують ДМС  медичних працівників, задіяних в лікуванні пацієнтів з гострою респіраторною хворобою COVID-19  </t>
  </si>
  <si>
    <t>кількість медичних працівників, задіяних в лікуванні пацієнтів з гострою респіраторною хворобою COVID-19, які мають бути забезпечені укладеними договорами добровільного медичного страхування здоров'я</t>
  </si>
  <si>
    <t>штатний розпис</t>
  </si>
  <si>
    <t>середні витрати на відпочинок та оздоровлення однієї дитини</t>
  </si>
  <si>
    <t>середні видатки на забезпечення одного медпрацівника, які задіяні в лікуванні пацієнтів з гострою респіраторною хворобою COVID-19 укладеними договорами добровільного медичного страхування здоров'я</t>
  </si>
  <si>
    <t>відсоток придбаного обладнання у співвідношенні до запланованого</t>
  </si>
  <si>
    <t>рівень забезпеченості договорами добровільного медичного страхування здоров”я медичних працівників, задіяних в лікуванні пацієнтів з гострою респіраторною хворобою COVID-19</t>
  </si>
  <si>
    <t>Протягом звітного року в рамках оптимізації видатків на утримання ЗОЗ  та у зв'язку з укладенням договорів про Медичне обслуговування  населення з НСЗУ  проведено упорядкування штатної чисельності закладів, в результаті чого чисельність зменшено на 221,75 штатних одиниць. У звітному році у зв'язку з пандемією коронавірусної хвороби COVID-19 не проводилось організване оздоровлення дітей у  відділенні   дитячого оздоровлення санаторного типу"Дружба". Видатки на утримання названого відділенння в сумі 428,05 тис.грн - витрати на охорону даного об'єкта. По спеціальному фонду отримана економія в  сумі 33,19 тис.грн в результаті проведення відкритих торгів при закупівлі обладнання.</t>
  </si>
  <si>
    <t>Через впровадження карантинних заходів у зв'язку з пандемією коронавірусної хвороби COVID-19 кількість ліжко-днів у звичайних стаціонарах та кількість лікарських відвідуань значно нижче прогнозоваих обсягів, так як планові лікування хворих в стаціонарних відділеннях лікарень не проводились Передбачалось придбання 200 одиниць обладнання, фактично придбано на 10  одиниць (ліжок функціональних ) більше завдяки економії коштів в результаті проведення торгів.</t>
  </si>
  <si>
    <t>Через впровадження карантинних заходів у зв'язку з пандемією коронавірусної хвороби COVID-19 завантаженість ліжкового фонду у звичайних стаціонарах значно нижче прогнозованої. Середні видатки на одиницю придбаного обладнання нижче планових на 11 57 тис.грн завдяки економії коштів в результаті проведення торгів, особливо з дороговартісного обладнання. А через дію карантинних заходів у зв'язку з пандемією коронавірусної хвороби COVID-19, у 2020 році зовсім не запроваджували діяльність відокремленого структурного підрозділу КНП "Чернігівська міська лікарня № 1" ЧМР сезонного  відділення   дитячого оздоровлення санаторного типу"Дружба", тому показник середні витрати на відпочинок та оздоровлення однієї дитини дорівнює 0.</t>
  </si>
  <si>
    <t>Через дію карантинних заходів у зв'язку з пандемією коронавірусної хвороби COVID-19, у 2020 році організоване оздоровлення  дітей у  відділенні   дитячого оздоровлення санаторного типу"Дружба" не проводилось, тому показник відсоток оздоровлених дітей від запланованої кількості дорівнює 0,</t>
  </si>
  <si>
    <t xml:space="preserve">На результативних показниках за звітний період негативно відобразилась дія карантинних заходів у зв'язку з пандемією коронавірусної хвороби COVID-19- майже всі показники значно нижче прогнозованих. Оздоровлення дітей   у відділенні санаторного типу "Дружба" влітку 2020 року не проводилось.По спеціальному фонду  в результаті проведення відкритих торгів при закупівлі обладнання отримано 269,7 тис.грн економії коштів, при цьому було закуплено 210 одиниць обладнання замість 200 прогнозованих.  Середні видатки на одиницю придбаного обладнання нижче планових на 11,57 тис.грн завдяки економії коштів в результаті проведення торгів багатовартісного обладнання. </t>
  </si>
  <si>
    <t xml:space="preserve"> </t>
  </si>
  <si>
    <t>3)КНП "Чернігівська міська лікарня № 3" ЧМР - план  на 2020 рік 16 505 600 грн, касове виконання  - 13 210 552 грн. Відхилення складає 3 295 047грн . З них економія по фонду заробітної плати в результаті оптимізації штатної чисельності становить 1 423 434 гн, по Оплаті за комунальні послуги та енергоносії 1 744 991 грн У звітному році   заклад провадив лікування хворих на коронавірусну хворобу COVID-19, як лікарняний заклад другої хвилі. Закладом використано 526 000 грн  Субвенції з місцевого бюджету на забезпечення подачею кисню ліжкового фонду закладів охорони здоров’я, які надають стаціонарну медичну допомогу пацієнтам з гострою респіраторною хворобою COVID-19, спричиненою коронавірусом SARS-CoV-2, за рахунок відповідної субвенції з державного бюджету із загальної суми 975 000,0грн. Через короткий термін від виділення субвенції до закінчення року, підрядники незмогли освоїти всю суму субвенції - залишок склав 449 000грн.  За рахунок коштів бюджету розвитку -  16 849 264грн, з яких   Субвенція з місцевого бюджету на забезпечення здійснення деяких заходів, спрямованих на запобігання виникненню та поширенню, локалізацію та ліквідацію спалахів, епідемій та пандемій гострої респіраторної хвороби COVID-19, спричиненої коронавірусом SARS-CoV-2, за рахунок коштів, виділених з фонду боротьби з гострою респіраторною хворобою COVID-19, спричиненою коронавірусом SARS-CoV-2,за рахунок відповідної субвенції з державного бюджету (субвенція з обласного бюджету 3 750 000,0грн використана повністю - придбано Лабораторне устаткування ПЛР, Субвенції з місцевого бюджету на забезпечення подачею кисню ліжкового фонду закладів охорони здоров’я, які надають стаціонарну медичну допомогу пацієнтам з гострою респіраторною хворобою COVID-19, спричиненою коронавірусом SARS-CoV-2, за рахунок відповідної субвенції з державного бюджету (субвенція з обласного бюджету) в сумі 5700 000,0грн також використано повінстю - придбано генератор кисневий, два компресори кисневі, дві Ємності для зберігання скрапленого кисню. За кошти міського бюджету придбано Система рентгенівська діагностична мобільна МАС, Система УЗД LOGIQ V2, 20 кисневих концентраторів, 19 ліжок бангатофункціональних.   4)КНП "Чернігівська міська лікарня № 4" ЧМР - план  на 2020 рік 5 262 584 грн, касове виконання  - 7 849 056  грн. Відхилення складає 690 527,9 грн . З них економія  по фонду заробітної плати з нарахуваннями 463 853 грн,  по Оплаті за комунальні послуги та енергоносії  - 191 481 грн. У звітному році  заклад не провадив у відділеннях  стаціонарного лікування  хворих на коронавірусну хворобу COVID-19. В закладі діє відділення "Хоспіс" на 50 ліжок. За рахунок коштів бюджету розвитку - 330 000грн було придбано Апарат Рефтон-01, 10 ліжок багатофукціональних та один кисневий концентратор для неврологічного відділення.</t>
  </si>
  <si>
    <r>
      <t xml:space="preserve">10. Узагальнений висновок про виконання бюджетної програми.  </t>
    </r>
    <r>
      <rPr>
        <sz val="12"/>
        <color theme="1"/>
        <rFont val="Times New Roman"/>
        <family val="1"/>
        <charset val="204"/>
      </rPr>
      <t xml:space="preserve">В рамках бюджетної програми "Багатопрофільна стаціонарна медична допомога населенню" працюють чотири заклади - лікарні : 1) КНП "Чернігівська міська лікарня № 1" ЧМР - план  на 2020 рік 51 089 503,7грн, касове виконання  - 30 178 764грн. Відхилення становить 20 910 739грн.  Із зазначеної суми 16 731 915,6 грн  становить відхилення  по видатких, передбачених на лікування хворих методом гемодіалізу, яке виникло внаслідок неповного завантаження відділення гемодіалізу, де у 2020 році  отримали лікування  18 пацієнтів (всі, які звернулись) при можливості проведення лікування від 32 до 90 осіб.  Через дію карантинних заходів у зв'язку з пандемією коронавірусної хвороби COVID-19, у 2020 році зовсім не запроваджували діяльність відокремленого структурного підрозділу сезонного  відділення   дитячого оздоровлення санаторного типу"Дружба", тому залишилось невикористаними 2 992 648 грн  В результаті оптимізації штатної чисельності зекономлено 810 752 грн оплати праці Отримано також економію по Оплаті за комунальні послуги та енергоносії в сумі 366 179грн. У звітному році   заклад провадив лікування хворих на коронавірусну хворобу COVID-19, як лікарняний заклад третьої хвилі.     Видатки бюджету розвитку склали 6 220 348 грн, придбано автомобіль спеціальний санітарний екстреної швидкої медичної допомоги,   апарат штучної вентиляції легень AVEA ,  концентратор кисневий медичний NewLife Intensiyt 10    та 37 багатофункціональних ліжок. В результаті проведення процедури торгів зекономлено 152 352 грн.         2)КНП "Чернігівська міська лікарня № 2" ЧМР - план  на 2020 рік 48 996 396 грн, касове виконання  - 46 870 593  грн. Відхилення складає 2 125 802 грн. З них економія заробітній платі з нарахуваннями в сумі 679 958грн та   по Оплаті за комунальні послуги та енергоносії  становить  753 991 грн. У звітному році   заклад провадив лікування хворих на коронавірусну хворобу COVID-19, як лікарняний заклад першої хвилі. Закладом використано 235 510 грн  Субвенції з місцевого бюджету на забезпечення подачею кисню ліжкового фонду закладів охорони здоров’я, які надають стаціонарну медичну допомогу пацієнтам з гострою респіраторною хворобою COVID-19, спричиненою коронавірусом SARS-CoV-2, за рахунок відповідної субвенції з державного бюджету із загальної суми 814 000,0грн. Через короткий термін від виділення субвенції до закінчення року, підрядники незмогли освоїти всю суму субвенції - залишок склав 578 489 грн. </t>
    </r>
    <r>
      <rPr>
        <i/>
        <sz val="12"/>
        <color theme="1"/>
        <rFont val="Times New Roman"/>
        <family val="1"/>
        <charset val="204"/>
      </rPr>
      <t>За рахунок коштів бюджету розвитку</t>
    </r>
    <r>
      <rPr>
        <sz val="12"/>
        <color theme="1"/>
        <rFont val="Times New Roman"/>
        <family val="1"/>
        <charset val="204"/>
      </rPr>
      <t xml:space="preserve"> -  19 538 927 грн , з яких 5 700 000,0гн -  Субвенції з місцевого бюджету на забезпечення подачею кисню ліжкового фонду закладів охорони здоров’я, які надають стаціонарну медичну допомогу пацієнтам з гострою респіраторною хворобою COVID-19, спричиненою коронавірусом SARS-CoV-2, за рахунок відповідної субвенції з державного бюджету було придбано Станцію кисневу з комплектуванням, дві Ємність для зберігання скрапленого кисню. За рахунок коштів міського бюджету придбано Система рентгенівська діагностична МАС,Апарат для анестезії Leon, два апарати штучної вентиляції легенів BLIZAR, Апарат штучної вентиляції легень HAMILTON-C6, Система рентгенівська діагностична МАС, 30 кисневих концентраторів, автомобіль спеціальний санітарний екстреної швидкої медичної допомоги, 39 ліжок функціональних, крісла-каталки. </t>
    </r>
  </si>
  <si>
    <t>Відхилення касових видатків  від  обсягу, затвердженого в паспорті бюджетної програми по загальному фонду складає 27 471 117,5 грн.  З них по напряму видатки "Медикаменти та перев'язувальні матеріали "  - 16 784 203,6грн , що складає 61,1 % всього обсягу відхиленяня. Із зазначеної суми 16 731 915,6 грн  становить відхилення  по видатких, передбачених на лікування хворих методом гемодіалізу, яке виникло внаслідок неповного завантаження відділення гемодіалізу у КНП "Чернігівська міська лікарня №1" ЧМР, де у 2020 році  отримали лікування  18 пацієнтів (всі, які звернулись) при можливості проведення лікування від 32 до 90 осіб.  В результаті проведеної оптимізації  закладів охорони здоров'я та укладення Договорів про медичне обслуговування населення з НСЗУ отримано економію бюджетних призначень фонду оплати праці (заробітна плата з нарахуваннями) в сумі 3 377 999,6грн По оплаті за комунальні послуги та енергоносіїї використано на 3 056 642,9 грн менше, передбачених планом обсягів.  Найбільшу суму економії по розрахунках за енергоносії отримано по Оплаті електроенергії  - 1 414 073,9 грн. Закладами зекономлено 1 258 571,9 грн по Оплаті теплопостачання та 248 060,3 грн по Оплаті за водопостачання та водовідведення, також 135 936,7грн по Оплаті інших енергоносіїв та інших комунальних послуг. Економію кошті в по оплаті  енергоносіїв отримано як в результаті    зниження тарифів протягом 2020 року та завдяки сприятливим погоднім умовам , а також зменшення споживання обсягів енергоносіїв ЗОЗ в результаті значного зменшення ліжко-днів у стаціонарних відділеннях, та скороченням часів прийому у поліклінічних відділеннях через впровадження карантинних заходів у зв'язку з пандемією коронавірусної хвороби COVID-19.  Саме через дію карантинних заходів у зв'язку з пандемією коронавірусної хвороби COVID-19, у 2020 році зовсім не запроваджували діяльність відокремленого структурного підрозділу КНП "Чернігівська міська лікарня № 1" ЧМР сезонного  відділення   дитячого оздоровлення санаторного типу"Дружба". Тому передбачені бюджетом кошти в сумі 2 922 648,0 грн залишились невикористаними. Крім того,  на кінець року  не використано  Субвенції з місцевого бюджету на забезпечення подачею кисню ліжкового фонду закладів охорони здоров’я, які надають стаціонарну медичну допомогу пацієнтам з гострою респіраторною хворобою COVID-19, спричиненою коронавірусом SARS-CoV-2, за рахунок відповідної субвенції з державного бюджету (субвенція з обласного бюджету) - 1 027 489,9 грн, так як підрядні організації не може виконати зазначені роботи у  встановлений (короткий до кінця року) період, оскільки  відсутні необхідні матеріали, та роботи ускладнені зимовим періодом. Також у звітному періоді залишились обсяги невикористаних коштів  по інших напрямках ,  як результат економного їх витрачання, і складають 1,3 відсотки: 110 187,3 грн - видатки на відрядження,  35 261,7грн - Виплата пенсій і допомог. Також як результат закупівельних процедур витрачено менше планових обсягів по оплаті предметів, матеріалів, обладнання та інвентарю в сумі  20 847,7 грн,  з придбання продуктів харчування - 93 747 6 грн,  медикаментів та перв'язувальних матеріалів - 52 288,1грн, оплати послуг, крім комунальних - 42 089,07  Відхилення з видатків спеціального фонду 269 714,1грн - 0,6 відсотків планового обсягу  - отримана економія в результаті проведення відкритих торгів при закупівлі обладнання.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</si>
</sst>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
  </numFmts>
  <fonts count="17" x14ac:knownFonts="1">
    <font>
      <sz val="11"/>
      <color theme="1"/>
      <name val="Calibri"/>
      <family val="2"/>
      <charset val="204"/>
      <scheme val="minor"/>
    </font>
    <font>
      <sz val="12"/>
      <color theme="1"/>
      <name val="Times New Roman"/>
      <family val="1"/>
      <charset val="204"/>
    </font>
    <font>
      <b/>
      <sz val="13.5"/>
      <color theme="1"/>
      <name val="Times New Roman"/>
      <family val="1"/>
      <charset val="204"/>
    </font>
    <font>
      <u/>
      <sz val="14"/>
      <color theme="1"/>
      <name val="Times New Roman"/>
      <family val="1"/>
      <charset val="204"/>
    </font>
    <font>
      <sz val="14"/>
      <color theme="1"/>
      <name val="Times New Roman"/>
      <family val="1"/>
      <charset val="204"/>
    </font>
    <font>
      <sz val="10"/>
      <color theme="1"/>
      <name val="Times New Roman"/>
      <family val="1"/>
      <charset val="204"/>
    </font>
    <font>
      <b/>
      <sz val="12"/>
      <color theme="1"/>
      <name val="Times New Roman"/>
      <family val="1"/>
      <charset val="204"/>
    </font>
    <font>
      <sz val="11"/>
      <color theme="1"/>
      <name val="Times New Roman"/>
      <family val="1"/>
      <charset val="204"/>
    </font>
    <font>
      <b/>
      <sz val="11"/>
      <color theme="1"/>
      <name val="Times New Roman"/>
      <family val="1"/>
      <charset val="204"/>
    </font>
    <font>
      <sz val="9"/>
      <color theme="1"/>
      <name val="Times New Roman"/>
      <family val="1"/>
      <charset val="204"/>
    </font>
    <font>
      <i/>
      <sz val="11"/>
      <color theme="1"/>
      <name val="Times New Roman"/>
      <family val="1"/>
      <charset val="204"/>
    </font>
    <font>
      <sz val="8"/>
      <color theme="1"/>
      <name val="Calibri"/>
      <family val="2"/>
      <charset val="204"/>
      <scheme val="minor"/>
    </font>
    <font>
      <sz val="8"/>
      <name val="Arial"/>
      <family val="2"/>
    </font>
    <font>
      <sz val="8"/>
      <name val="Arial"/>
      <family val="2"/>
      <charset val="204"/>
    </font>
    <font>
      <sz val="8"/>
      <color theme="1"/>
      <name val="Times New Roman"/>
      <family val="1"/>
      <charset val="204"/>
    </font>
    <font>
      <i/>
      <sz val="10"/>
      <color theme="1"/>
      <name val="Times New Roman"/>
      <family val="1"/>
      <charset val="204"/>
    </font>
    <font>
      <i/>
      <sz val="12"/>
      <color theme="1"/>
      <name val="Times New Roman"/>
      <family val="1"/>
      <charset val="204"/>
    </font>
  </fonts>
  <fills count="2">
    <fill>
      <patternFill patternType="none"/>
    </fill>
    <fill>
      <patternFill patternType="gray125"/>
    </fill>
  </fills>
  <borders count="31">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s>
  <cellStyleXfs count="2">
    <xf numFmtId="0" fontId="0" fillId="0" borderId="0"/>
    <xf numFmtId="0" fontId="12" fillId="0" borderId="0"/>
  </cellStyleXfs>
  <cellXfs count="107">
    <xf numFmtId="0" fontId="0" fillId="0" borderId="0" xfId="0"/>
    <xf numFmtId="0" fontId="1" fillId="0" borderId="0" xfId="0" applyFont="1" applyAlignment="1">
      <alignment vertical="center" wrapText="1"/>
    </xf>
    <xf numFmtId="0" fontId="0" fillId="0" borderId="0" xfId="0" applyAlignment="1"/>
    <xf numFmtId="49" fontId="3" fillId="0" borderId="0" xfId="0" applyNumberFormat="1" applyFont="1" applyAlignment="1">
      <alignment horizont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vertical="center"/>
    </xf>
    <xf numFmtId="0" fontId="4" fillId="0" borderId="0" xfId="0" applyFont="1"/>
    <xf numFmtId="0" fontId="1" fillId="0" borderId="0" xfId="0" applyFont="1" applyAlignment="1">
      <alignment horizontal="right"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164" fontId="1" fillId="0" borderId="19" xfId="0" applyNumberFormat="1" applyFont="1" applyBorder="1" applyAlignment="1">
      <alignment horizontal="center" vertical="center" wrapText="1"/>
    </xf>
    <xf numFmtId="4" fontId="4" fillId="0" borderId="0" xfId="0" applyNumberFormat="1" applyFont="1"/>
    <xf numFmtId="0" fontId="1" fillId="0" borderId="20" xfId="0" applyFont="1" applyBorder="1" applyAlignment="1">
      <alignment wrapText="1"/>
    </xf>
    <xf numFmtId="164" fontId="1" fillId="0" borderId="21" xfId="0" applyNumberFormat="1"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wrapText="1"/>
    </xf>
    <xf numFmtId="164" fontId="1" fillId="0" borderId="23" xfId="0" applyNumberFormat="1" applyFont="1" applyBorder="1" applyAlignment="1">
      <alignment horizontal="center" vertical="center" wrapText="1"/>
    </xf>
    <xf numFmtId="164" fontId="1" fillId="0" borderId="24" xfId="0" applyNumberFormat="1" applyFont="1" applyBorder="1" applyAlignment="1">
      <alignment horizontal="center" vertical="center" wrapText="1"/>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0" xfId="0" applyFont="1"/>
    <xf numFmtId="0" fontId="14" fillId="0" borderId="1" xfId="0" applyFont="1" applyBorder="1" applyAlignment="1">
      <alignment horizontal="center" vertical="center" wrapText="1"/>
    </xf>
    <xf numFmtId="4" fontId="13" fillId="0" borderId="0" xfId="1" applyNumberFormat="1" applyFont="1" applyBorder="1" applyAlignment="1">
      <alignment horizontal="right" vertical="top"/>
    </xf>
    <xf numFmtId="0" fontId="2" fillId="0" borderId="0" xfId="0" applyFont="1" applyAlignment="1">
      <alignment horizontal="center" vertical="center"/>
    </xf>
    <xf numFmtId="0" fontId="14" fillId="0" borderId="0" xfId="0" applyFont="1" applyAlignment="1">
      <alignment horizontal="center" vertical="center" wrapText="1"/>
    </xf>
    <xf numFmtId="0" fontId="1" fillId="0" borderId="18" xfId="0" applyFont="1" applyBorder="1" applyAlignment="1">
      <alignment horizontal="center" vertical="center" wrapText="1"/>
    </xf>
    <xf numFmtId="0" fontId="9" fillId="0" borderId="0" xfId="0" applyFont="1" applyAlignment="1">
      <alignment horizontal="center" vertical="top" wrapText="1"/>
    </xf>
    <xf numFmtId="0" fontId="5" fillId="0" borderId="0" xfId="0" applyFont="1" applyAlignment="1">
      <alignment vertical="top" wrapText="1"/>
    </xf>
    <xf numFmtId="0" fontId="3" fillId="0" borderId="0" xfId="0" applyFont="1"/>
    <xf numFmtId="0" fontId="9" fillId="0" borderId="0" xfId="0" applyFont="1" applyAlignment="1">
      <alignment vertical="top" wrapText="1"/>
    </xf>
    <xf numFmtId="49" fontId="3" fillId="0" borderId="0" xfId="0" applyNumberFormat="1" applyFont="1" applyAlignment="1">
      <alignment horizontal="center" wrapText="1"/>
    </xf>
    <xf numFmtId="0" fontId="0" fillId="0" borderId="28" xfId="0" applyBorder="1"/>
    <xf numFmtId="0" fontId="14" fillId="0" borderId="0" xfId="0" applyFont="1" applyAlignment="1">
      <alignment horizontal="center" vertical="top"/>
    </xf>
    <xf numFmtId="164" fontId="15" fillId="0" borderId="19" xfId="0" applyNumberFormat="1" applyFont="1" applyBorder="1" applyAlignment="1">
      <alignment horizontal="center" vertical="center" wrapText="1"/>
    </xf>
    <xf numFmtId="0" fontId="15" fillId="0" borderId="19" xfId="0" applyFont="1" applyBorder="1" applyAlignment="1">
      <alignment horizontal="right" vertical="center" wrapText="1"/>
    </xf>
    <xf numFmtId="0" fontId="15" fillId="0" borderId="19" xfId="0" applyFont="1" applyBorder="1" applyAlignment="1">
      <alignment horizontal="left" vertical="center" wrapText="1"/>
    </xf>
    <xf numFmtId="0" fontId="7" fillId="0" borderId="19" xfId="0" applyFont="1" applyFill="1" applyBorder="1" applyAlignment="1">
      <alignment horizontal="center" vertical="center" wrapText="1"/>
    </xf>
    <xf numFmtId="165" fontId="7" fillId="0" borderId="19" xfId="0" applyNumberFormat="1" applyFont="1" applyFill="1" applyBorder="1" applyAlignment="1">
      <alignment horizontal="center" vertical="center" wrapText="1"/>
    </xf>
    <xf numFmtId="0" fontId="7"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0" fillId="0" borderId="0" xfId="0" applyFill="1"/>
    <xf numFmtId="0" fontId="7" fillId="0" borderId="20" xfId="0" applyFont="1" applyFill="1" applyBorder="1" applyAlignment="1">
      <alignment wrapText="1"/>
    </xf>
    <xf numFmtId="0" fontId="7" fillId="0" borderId="20" xfId="0" applyFont="1" applyFill="1" applyBorder="1" applyAlignment="1">
      <alignment horizontal="center" vertical="center" wrapText="1"/>
    </xf>
    <xf numFmtId="0" fontId="7" fillId="0" borderId="0" xfId="0" applyFont="1" applyFill="1"/>
    <xf numFmtId="0" fontId="10" fillId="0" borderId="20" xfId="0" applyFont="1" applyFill="1" applyBorder="1" applyAlignment="1">
      <alignment wrapText="1"/>
    </xf>
    <xf numFmtId="0" fontId="9" fillId="0" borderId="19" xfId="0" applyFont="1" applyFill="1" applyBorder="1" applyAlignment="1">
      <alignment horizontal="center" vertical="center" wrapText="1"/>
    </xf>
    <xf numFmtId="164" fontId="7" fillId="0" borderId="19" xfId="0" applyNumberFormat="1" applyFont="1" applyFill="1" applyBorder="1" applyAlignment="1">
      <alignment horizontal="center" vertical="center" wrapText="1"/>
    </xf>
    <xf numFmtId="0" fontId="7" fillId="0" borderId="20" xfId="0" applyFont="1" applyFill="1" applyBorder="1" applyAlignment="1">
      <alignment vertical="center" wrapText="1"/>
    </xf>
    <xf numFmtId="166" fontId="7" fillId="0" borderId="19" xfId="0" applyNumberFormat="1" applyFont="1" applyFill="1" applyBorder="1" applyAlignment="1">
      <alignment horizontal="center" vertical="center" wrapText="1"/>
    </xf>
    <xf numFmtId="0" fontId="5" fillId="0" borderId="20" xfId="0" applyFont="1" applyFill="1" applyBorder="1" applyAlignment="1">
      <alignment wrapText="1"/>
    </xf>
    <xf numFmtId="3" fontId="7" fillId="0" borderId="19" xfId="0" applyNumberFormat="1" applyFont="1" applyFill="1" applyBorder="1" applyAlignment="1">
      <alignment horizontal="center" vertical="center" wrapText="1"/>
    </xf>
    <xf numFmtId="0" fontId="11" fillId="0" borderId="0" xfId="0" applyFont="1" applyFill="1" applyAlignment="1">
      <alignment wrapText="1"/>
    </xf>
    <xf numFmtId="0" fontId="5" fillId="0" borderId="20" xfId="0" applyFont="1" applyFill="1" applyBorder="1" applyAlignment="1">
      <alignment horizontal="center" vertical="center" wrapText="1"/>
    </xf>
    <xf numFmtId="0" fontId="0" fillId="0" borderId="0" xfId="0" applyFill="1" applyAlignment="1">
      <alignment wrapText="1"/>
    </xf>
    <xf numFmtId="2" fontId="7" fillId="0" borderId="19" xfId="0" applyNumberFormat="1" applyFont="1" applyFill="1" applyBorder="1" applyAlignment="1">
      <alignment horizontal="center" vertical="center" wrapText="1"/>
    </xf>
    <xf numFmtId="0" fontId="8" fillId="0" borderId="0" xfId="0" applyFont="1" applyAlignment="1">
      <alignment horizontal="center"/>
    </xf>
    <xf numFmtId="0" fontId="7" fillId="0" borderId="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6" fillId="0" borderId="0" xfId="0" applyFont="1" applyFill="1" applyAlignment="1">
      <alignment horizontal="left" vertical="center" wrapText="1"/>
    </xf>
    <xf numFmtId="0" fontId="1" fillId="0" borderId="0" xfId="0" applyFont="1" applyFill="1" applyAlignment="1">
      <alignment horizontal="center" wrapText="1"/>
    </xf>
    <xf numFmtId="0" fontId="1" fillId="0" borderId="0" xfId="0" applyFont="1" applyAlignment="1">
      <alignment horizontal="left" vertical="center" wrapText="1"/>
    </xf>
    <xf numFmtId="0" fontId="8" fillId="0" borderId="28" xfId="0" applyFont="1" applyBorder="1" applyAlignment="1">
      <alignment horizontal="center"/>
    </xf>
    <xf numFmtId="0" fontId="14" fillId="0" borderId="29" xfId="0" applyFont="1" applyBorder="1" applyAlignment="1">
      <alignment horizontal="center" vertical="top"/>
    </xf>
    <xf numFmtId="0" fontId="8" fillId="0" borderId="0" xfId="0" applyFont="1" applyAlignment="1">
      <alignment horizontal="left"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6" fillId="0" borderId="0" xfId="0" applyFont="1" applyAlignment="1">
      <alignment horizontal="left" vertical="center"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9" fillId="0" borderId="25" xfId="0" applyFont="1" applyFill="1" applyBorder="1" applyAlignment="1">
      <alignment horizontal="center" wrapText="1"/>
    </xf>
    <xf numFmtId="0" fontId="9" fillId="0" borderId="26" xfId="0" applyFont="1" applyFill="1" applyBorder="1" applyAlignment="1">
      <alignment horizontal="center" wrapText="1"/>
    </xf>
    <xf numFmtId="0" fontId="9" fillId="0" borderId="4" xfId="0" applyFont="1" applyFill="1" applyBorder="1" applyAlignment="1">
      <alignment horizontal="center" wrapText="1"/>
    </xf>
    <xf numFmtId="0" fontId="9" fillId="0" borderId="15"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7" xfId="0" applyFont="1" applyFill="1" applyBorder="1" applyAlignment="1">
      <alignment horizontal="center" wrapText="1"/>
    </xf>
    <xf numFmtId="0" fontId="9" fillId="0" borderId="18" xfId="0" applyFont="1" applyFill="1" applyBorder="1" applyAlignment="1">
      <alignment horizontal="center" wrapText="1"/>
    </xf>
    <xf numFmtId="0" fontId="7" fillId="0" borderId="4"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2" fillId="0" borderId="0" xfId="0" applyFont="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top" wrapText="1"/>
    </xf>
    <xf numFmtId="0" fontId="1" fillId="0" borderId="0" xfId="0" applyFont="1" applyAlignment="1">
      <alignment horizontal="right" vertical="center" wrapText="1"/>
    </xf>
    <xf numFmtId="0" fontId="14" fillId="0" borderId="0" xfId="0" applyFont="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0" xfId="0" applyFont="1" applyAlignment="1">
      <alignment horizont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5"/>
  <sheetViews>
    <sheetView tabSelected="1" view="pageBreakPreview" topLeftCell="A87" zoomScaleNormal="100" zoomScaleSheetLayoutView="100" workbookViewId="0">
      <selection activeCell="A40" sqref="A40:K40"/>
    </sheetView>
  </sheetViews>
  <sheetFormatPr defaultRowHeight="14.4" x14ac:dyDescent="0.3"/>
  <cols>
    <col min="1" max="1" width="3.88671875" customWidth="1"/>
    <col min="2" max="2" width="29" customWidth="1"/>
    <col min="3" max="3" width="14.88671875" customWidth="1"/>
    <col min="4" max="4" width="13.109375" customWidth="1"/>
    <col min="5" max="5" width="14.109375" customWidth="1"/>
    <col min="6" max="6" width="14.44140625" customWidth="1"/>
    <col min="7" max="7" width="12.6640625" customWidth="1"/>
    <col min="8" max="9" width="15" customWidth="1"/>
    <col min="10" max="10" width="13.6640625" customWidth="1"/>
    <col min="11" max="11" width="15" customWidth="1"/>
    <col min="14" max="14" width="17" customWidth="1"/>
    <col min="15" max="15" width="14" customWidth="1"/>
  </cols>
  <sheetData>
    <row r="1" spans="1:13" ht="24.6" customHeight="1" x14ac:dyDescent="0.3">
      <c r="I1" s="99" t="s">
        <v>0</v>
      </c>
      <c r="J1" s="99"/>
      <c r="K1" s="99"/>
      <c r="L1" s="99"/>
    </row>
    <row r="2" spans="1:13" ht="9" customHeight="1" x14ac:dyDescent="0.3">
      <c r="A2" s="1"/>
      <c r="I2" s="100" t="s">
        <v>1</v>
      </c>
      <c r="J2" s="100"/>
      <c r="K2" s="100"/>
      <c r="L2" s="100"/>
      <c r="M2" s="2"/>
    </row>
    <row r="3" spans="1:13" ht="10.199999999999999" customHeight="1" x14ac:dyDescent="0.3">
      <c r="A3" s="1"/>
      <c r="I3" s="100" t="s">
        <v>2</v>
      </c>
      <c r="J3" s="100"/>
      <c r="K3" s="100"/>
      <c r="L3" s="100"/>
    </row>
    <row r="4" spans="1:13" ht="10.199999999999999" customHeight="1" x14ac:dyDescent="0.3">
      <c r="I4" s="100" t="s">
        <v>3</v>
      </c>
      <c r="J4" s="100"/>
      <c r="K4" s="100"/>
      <c r="L4" s="100"/>
    </row>
    <row r="5" spans="1:13" ht="10.199999999999999" customHeight="1" x14ac:dyDescent="0.3">
      <c r="I5" s="26"/>
      <c r="J5" s="26"/>
      <c r="K5" s="26"/>
      <c r="L5" s="26"/>
    </row>
    <row r="6" spans="1:13" ht="7.2" customHeight="1" x14ac:dyDescent="0.3">
      <c r="I6" s="100" t="s">
        <v>4</v>
      </c>
      <c r="J6" s="100"/>
      <c r="K6" s="100"/>
      <c r="L6" s="100"/>
    </row>
    <row r="7" spans="1:13" ht="7.2" customHeight="1" x14ac:dyDescent="0.3">
      <c r="I7" s="26"/>
      <c r="J7" s="26"/>
      <c r="K7" s="26"/>
      <c r="L7" s="26"/>
    </row>
    <row r="8" spans="1:13" ht="17.399999999999999" x14ac:dyDescent="0.3">
      <c r="F8" s="25"/>
      <c r="G8" s="25" t="s">
        <v>5</v>
      </c>
    </row>
    <row r="9" spans="1:13" ht="18" customHeight="1" x14ac:dyDescent="0.3">
      <c r="C9" s="86" t="s">
        <v>88</v>
      </c>
      <c r="D9" s="86"/>
      <c r="E9" s="86"/>
      <c r="F9" s="86"/>
      <c r="G9" s="86"/>
      <c r="H9" s="86"/>
      <c r="I9" s="86"/>
      <c r="J9" s="86"/>
      <c r="K9" s="86"/>
      <c r="L9" s="86"/>
    </row>
    <row r="10" spans="1:13" ht="26.4" customHeight="1" x14ac:dyDescent="0.35">
      <c r="A10" s="97" t="s">
        <v>6</v>
      </c>
      <c r="B10" s="3" t="s">
        <v>7</v>
      </c>
      <c r="C10" s="96" t="s">
        <v>8</v>
      </c>
      <c r="D10" s="96"/>
      <c r="E10" s="96"/>
      <c r="F10" s="96"/>
      <c r="G10" s="96"/>
      <c r="H10" s="96"/>
      <c r="I10" s="96"/>
      <c r="J10" s="96"/>
      <c r="K10" s="96"/>
      <c r="L10" s="96">
        <v>2013308</v>
      </c>
      <c r="M10" s="96"/>
    </row>
    <row r="11" spans="1:13" ht="28.2" customHeight="1" x14ac:dyDescent="0.35">
      <c r="A11" s="97"/>
      <c r="B11" s="28" t="s">
        <v>89</v>
      </c>
      <c r="C11" s="29"/>
      <c r="D11" s="30"/>
      <c r="E11" s="98" t="s">
        <v>90</v>
      </c>
      <c r="F11" s="98"/>
      <c r="G11" s="98"/>
      <c r="H11" s="98"/>
      <c r="I11" s="98"/>
      <c r="J11" s="31"/>
      <c r="K11" s="31"/>
      <c r="L11" s="98" t="s">
        <v>91</v>
      </c>
      <c r="M11" s="98"/>
    </row>
    <row r="12" spans="1:13" ht="21.6" customHeight="1" x14ac:dyDescent="0.35">
      <c r="A12" s="97" t="s">
        <v>9</v>
      </c>
      <c r="B12" s="3" t="s">
        <v>10</v>
      </c>
      <c r="C12" s="96" t="s">
        <v>8</v>
      </c>
      <c r="D12" s="96"/>
      <c r="E12" s="96"/>
      <c r="F12" s="96"/>
      <c r="G12" s="96"/>
      <c r="H12" s="96"/>
      <c r="I12" s="96"/>
      <c r="J12" s="96"/>
      <c r="K12" s="96"/>
      <c r="L12" s="96">
        <v>2013308</v>
      </c>
      <c r="M12" s="96"/>
    </row>
    <row r="13" spans="1:13" ht="26.4" customHeight="1" x14ac:dyDescent="0.3">
      <c r="A13" s="97"/>
      <c r="B13" s="28" t="s">
        <v>89</v>
      </c>
      <c r="C13" s="98" t="s">
        <v>11</v>
      </c>
      <c r="D13" s="98"/>
      <c r="E13" s="98"/>
      <c r="F13" s="98"/>
      <c r="G13" s="98"/>
      <c r="H13" s="98"/>
      <c r="I13" s="98"/>
      <c r="J13" s="98"/>
      <c r="K13" s="98"/>
      <c r="L13" s="98" t="s">
        <v>91</v>
      </c>
      <c r="M13" s="98"/>
    </row>
    <row r="14" spans="1:13" ht="23.4" customHeight="1" x14ac:dyDescent="0.35">
      <c r="A14" s="97" t="s">
        <v>12</v>
      </c>
      <c r="B14" s="3" t="s">
        <v>13</v>
      </c>
      <c r="C14" s="3" t="s">
        <v>96</v>
      </c>
      <c r="D14" s="32" t="s">
        <v>14</v>
      </c>
      <c r="E14" s="96" t="s">
        <v>15</v>
      </c>
      <c r="F14" s="96"/>
      <c r="G14" s="96"/>
      <c r="H14" s="96"/>
      <c r="I14" s="96"/>
      <c r="J14" s="96"/>
      <c r="K14" s="96"/>
      <c r="L14" s="106">
        <v>7410100000</v>
      </c>
      <c r="M14" s="106"/>
    </row>
    <row r="15" spans="1:13" ht="74.400000000000006" customHeight="1" x14ac:dyDescent="0.3">
      <c r="A15" s="97"/>
      <c r="B15" s="28" t="s">
        <v>89</v>
      </c>
      <c r="C15" s="28" t="s">
        <v>92</v>
      </c>
      <c r="D15" s="28" t="s">
        <v>93</v>
      </c>
      <c r="E15" s="98" t="s">
        <v>94</v>
      </c>
      <c r="F15" s="98"/>
      <c r="G15" s="98"/>
      <c r="H15" s="98"/>
      <c r="I15" s="98"/>
      <c r="J15" s="98"/>
      <c r="K15" s="98"/>
      <c r="L15" s="98" t="s">
        <v>95</v>
      </c>
      <c r="M15" s="98"/>
    </row>
    <row r="16" spans="1:13" ht="17.399999999999999" customHeight="1" thickBot="1" x14ac:dyDescent="0.35">
      <c r="A16" s="70" t="s">
        <v>16</v>
      </c>
      <c r="B16" s="70"/>
      <c r="C16" s="70"/>
      <c r="D16" s="70"/>
      <c r="E16" s="70"/>
      <c r="F16" s="70"/>
      <c r="G16" s="70"/>
      <c r="H16" s="70"/>
      <c r="I16" s="70"/>
      <c r="J16" s="70"/>
      <c r="K16" s="70"/>
      <c r="L16" s="70"/>
      <c r="M16" s="70"/>
    </row>
    <row r="17" spans="1:13" ht="14.4" customHeight="1" thickBot="1" x14ac:dyDescent="0.35">
      <c r="A17" s="4" t="s">
        <v>17</v>
      </c>
      <c r="B17" s="90" t="s">
        <v>18</v>
      </c>
      <c r="C17" s="90"/>
      <c r="D17" s="90"/>
      <c r="E17" s="90"/>
      <c r="F17" s="90"/>
      <c r="G17" s="90"/>
      <c r="H17" s="90"/>
      <c r="I17" s="90"/>
      <c r="J17" s="90"/>
      <c r="K17" s="90"/>
      <c r="L17" s="90"/>
      <c r="M17" s="91"/>
    </row>
    <row r="18" spans="1:13" ht="36" customHeight="1" thickBot="1" x14ac:dyDescent="0.35">
      <c r="A18" s="5"/>
      <c r="B18" s="92" t="s">
        <v>19</v>
      </c>
      <c r="C18" s="92"/>
      <c r="D18" s="92"/>
      <c r="E18" s="92"/>
      <c r="F18" s="92"/>
      <c r="G18" s="92"/>
      <c r="H18" s="92"/>
      <c r="I18" s="92"/>
      <c r="J18" s="92"/>
      <c r="K18" s="92"/>
      <c r="L18" s="92"/>
      <c r="M18" s="93"/>
    </row>
    <row r="19" spans="1:13" ht="6.6" customHeight="1" thickBot="1" x14ac:dyDescent="0.35">
      <c r="A19" s="5"/>
      <c r="B19" s="94"/>
      <c r="C19" s="94"/>
      <c r="D19" s="94"/>
      <c r="E19" s="94"/>
      <c r="F19" s="94"/>
      <c r="G19" s="94"/>
      <c r="H19" s="94"/>
      <c r="I19" s="94"/>
      <c r="J19" s="94"/>
      <c r="K19" s="94"/>
      <c r="L19" s="94"/>
      <c r="M19" s="95"/>
    </row>
    <row r="20" spans="1:13" ht="19.2" customHeight="1" x14ac:dyDescent="0.3">
      <c r="A20" s="70" t="s">
        <v>20</v>
      </c>
      <c r="B20" s="70"/>
      <c r="C20" s="70"/>
      <c r="D20" s="70"/>
      <c r="E20" s="70"/>
      <c r="F20" s="70"/>
      <c r="G20" s="70"/>
      <c r="H20" s="70"/>
      <c r="I20" s="70"/>
      <c r="J20" s="70"/>
      <c r="K20" s="70"/>
    </row>
    <row r="21" spans="1:13" ht="13.8" customHeight="1" x14ac:dyDescent="0.3">
      <c r="A21" s="96" t="s">
        <v>21</v>
      </c>
      <c r="B21" s="96"/>
      <c r="C21" s="96"/>
      <c r="D21" s="96"/>
      <c r="E21" s="96"/>
      <c r="F21" s="96"/>
      <c r="G21" s="96"/>
      <c r="H21" s="96"/>
      <c r="I21" s="96"/>
      <c r="J21" s="96"/>
      <c r="K21" s="96"/>
      <c r="L21" s="96"/>
      <c r="M21" s="96"/>
    </row>
    <row r="22" spans="1:13" ht="15" customHeight="1" thickBot="1" x14ac:dyDescent="0.35">
      <c r="A22" s="70" t="s">
        <v>22</v>
      </c>
      <c r="B22" s="70"/>
      <c r="C22" s="70"/>
      <c r="D22" s="70"/>
      <c r="E22" s="70"/>
      <c r="F22" s="70"/>
      <c r="G22" s="70"/>
      <c r="H22" s="70"/>
      <c r="I22" s="70"/>
      <c r="J22" s="70"/>
      <c r="K22" s="70"/>
    </row>
    <row r="23" spans="1:13" ht="16.8" customHeight="1" thickBot="1" x14ac:dyDescent="0.35">
      <c r="A23" s="23" t="s">
        <v>17</v>
      </c>
      <c r="B23" s="90" t="s">
        <v>23</v>
      </c>
      <c r="C23" s="90"/>
      <c r="D23" s="90"/>
      <c r="E23" s="90"/>
      <c r="F23" s="90"/>
      <c r="G23" s="90"/>
      <c r="H23" s="90"/>
      <c r="I23" s="90"/>
      <c r="J23" s="90"/>
      <c r="K23" s="90"/>
      <c r="L23" s="90"/>
      <c r="M23" s="91"/>
    </row>
    <row r="24" spans="1:13" ht="18.600000000000001" thickBot="1" x14ac:dyDescent="0.35">
      <c r="A24" s="5">
        <v>1</v>
      </c>
      <c r="B24" s="87" t="s">
        <v>24</v>
      </c>
      <c r="C24" s="88"/>
      <c r="D24" s="88"/>
      <c r="E24" s="88"/>
      <c r="F24" s="88"/>
      <c r="G24" s="88"/>
      <c r="H24" s="88"/>
      <c r="I24" s="88"/>
      <c r="J24" s="88"/>
      <c r="K24" s="88"/>
      <c r="L24" s="88"/>
      <c r="M24" s="89"/>
    </row>
    <row r="25" spans="1:13" ht="18.600000000000001" thickBot="1" x14ac:dyDescent="0.35">
      <c r="A25" s="5">
        <v>2</v>
      </c>
      <c r="B25" s="101" t="s">
        <v>25</v>
      </c>
      <c r="C25" s="102"/>
      <c r="D25" s="102"/>
      <c r="E25" s="102"/>
      <c r="F25" s="102"/>
      <c r="G25" s="102"/>
      <c r="H25" s="102"/>
      <c r="I25" s="102"/>
      <c r="J25" s="102"/>
      <c r="K25" s="102"/>
      <c r="L25" s="102"/>
      <c r="M25" s="103"/>
    </row>
    <row r="26" spans="1:13" ht="9" customHeight="1" x14ac:dyDescent="0.35">
      <c r="A26" s="6"/>
      <c r="B26" s="7"/>
    </row>
    <row r="27" spans="1:13" ht="15.6" customHeight="1" x14ac:dyDescent="0.3">
      <c r="A27" s="70" t="s">
        <v>26</v>
      </c>
      <c r="B27" s="70"/>
      <c r="C27" s="70"/>
      <c r="D27" s="70"/>
      <c r="E27" s="70"/>
      <c r="F27" s="70"/>
      <c r="G27" s="70"/>
      <c r="H27" s="70"/>
      <c r="I27" s="70"/>
      <c r="J27" s="70"/>
      <c r="K27" s="70"/>
      <c r="L27" s="70"/>
    </row>
    <row r="28" spans="1:13" ht="10.199999999999999" customHeight="1" thickBot="1" x14ac:dyDescent="0.35">
      <c r="A28" s="6"/>
      <c r="K28" s="8" t="s">
        <v>27</v>
      </c>
    </row>
    <row r="29" spans="1:13" ht="34.200000000000003" customHeight="1" thickBot="1" x14ac:dyDescent="0.35">
      <c r="A29" s="9" t="s">
        <v>28</v>
      </c>
      <c r="B29" s="104" t="s">
        <v>29</v>
      </c>
      <c r="C29" s="67" t="s">
        <v>30</v>
      </c>
      <c r="D29" s="68"/>
      <c r="E29" s="69"/>
      <c r="F29" s="67" t="s">
        <v>31</v>
      </c>
      <c r="G29" s="68"/>
      <c r="H29" s="69"/>
      <c r="I29" s="67" t="s">
        <v>32</v>
      </c>
      <c r="J29" s="68"/>
      <c r="K29" s="69"/>
    </row>
    <row r="30" spans="1:13" ht="31.8" thickBot="1" x14ac:dyDescent="0.35">
      <c r="A30" s="10" t="s">
        <v>33</v>
      </c>
      <c r="B30" s="105"/>
      <c r="C30" s="11" t="s">
        <v>34</v>
      </c>
      <c r="D30" s="11" t="s">
        <v>35</v>
      </c>
      <c r="E30" s="11" t="s">
        <v>36</v>
      </c>
      <c r="F30" s="11" t="s">
        <v>34</v>
      </c>
      <c r="G30" s="11" t="s">
        <v>35</v>
      </c>
      <c r="H30" s="11" t="s">
        <v>36</v>
      </c>
      <c r="I30" s="11" t="s">
        <v>34</v>
      </c>
      <c r="J30" s="11" t="s">
        <v>35</v>
      </c>
      <c r="K30" s="11" t="s">
        <v>36</v>
      </c>
    </row>
    <row r="31" spans="1:13" ht="14.4" customHeight="1" thickBot="1" x14ac:dyDescent="0.35">
      <c r="A31" s="10">
        <v>1</v>
      </c>
      <c r="B31" s="11">
        <v>2</v>
      </c>
      <c r="C31" s="11">
        <v>3</v>
      </c>
      <c r="D31" s="11">
        <v>4</v>
      </c>
      <c r="E31" s="11">
        <v>5</v>
      </c>
      <c r="F31" s="11">
        <v>6</v>
      </c>
      <c r="G31" s="11">
        <v>7</v>
      </c>
      <c r="H31" s="11">
        <v>8</v>
      </c>
      <c r="I31" s="11">
        <v>9</v>
      </c>
      <c r="J31" s="11">
        <v>10</v>
      </c>
      <c r="K31" s="11">
        <v>11</v>
      </c>
    </row>
    <row r="32" spans="1:13" ht="14.4" customHeight="1" thickBot="1" x14ac:dyDescent="0.35">
      <c r="A32" s="27"/>
      <c r="B32" s="11"/>
      <c r="C32" s="11"/>
      <c r="D32" s="11"/>
      <c r="E32" s="11"/>
      <c r="F32" s="11"/>
      <c r="G32" s="11"/>
      <c r="H32" s="11"/>
      <c r="I32" s="11"/>
      <c r="J32" s="11"/>
      <c r="K32" s="11"/>
    </row>
    <row r="33" spans="1:14" ht="55.2" customHeight="1" thickBot="1" x14ac:dyDescent="0.4">
      <c r="A33" s="10"/>
      <c r="B33" s="20" t="s">
        <v>37</v>
      </c>
      <c r="C33" s="12">
        <v>133599226</v>
      </c>
      <c r="D33" s="12">
        <v>43208254</v>
      </c>
      <c r="E33" s="12">
        <f>SUM(C33:D33)</f>
        <v>176807480</v>
      </c>
      <c r="F33" s="12">
        <v>106128108.53</v>
      </c>
      <c r="G33" s="12">
        <v>42938539.899999999</v>
      </c>
      <c r="H33" s="12">
        <f>SUM(F33:G33)</f>
        <v>149066648.43000001</v>
      </c>
      <c r="I33" s="12">
        <f>F33-C33</f>
        <v>-27471117.469999999</v>
      </c>
      <c r="J33" s="12">
        <f t="shared" ref="J33" si="0">G33-D33</f>
        <v>-269714.10000000149</v>
      </c>
      <c r="K33" s="12">
        <f>H33-E33</f>
        <v>-27740831.569999993</v>
      </c>
      <c r="N33" s="7"/>
    </row>
    <row r="34" spans="1:14" ht="13.2" customHeight="1" thickBot="1" x14ac:dyDescent="0.4">
      <c r="A34" s="27"/>
      <c r="B34" s="20" t="s">
        <v>104</v>
      </c>
      <c r="C34" s="12"/>
      <c r="D34" s="12"/>
      <c r="E34" s="12"/>
      <c r="F34" s="12"/>
      <c r="G34" s="12"/>
      <c r="H34" s="12"/>
      <c r="I34" s="12"/>
      <c r="J34" s="12"/>
      <c r="K34" s="12"/>
      <c r="N34" s="7"/>
    </row>
    <row r="35" spans="1:14" ht="74.400000000000006" customHeight="1" thickBot="1" x14ac:dyDescent="0.4">
      <c r="A35" s="27"/>
      <c r="B35" s="37" t="s">
        <v>103</v>
      </c>
      <c r="C35" s="35">
        <v>4465945</v>
      </c>
      <c r="D35" s="35">
        <v>17023622</v>
      </c>
      <c r="E35" s="35">
        <f>C35+D35</f>
        <v>21489567</v>
      </c>
      <c r="F35" s="35">
        <v>4462026.3</v>
      </c>
      <c r="G35" s="35">
        <v>17023622</v>
      </c>
      <c r="H35" s="35">
        <f>F35+G35</f>
        <v>21485648.300000001</v>
      </c>
      <c r="I35" s="35">
        <f>F35-C35</f>
        <v>-3918.7000000001863</v>
      </c>
      <c r="J35" s="35">
        <f>G35-D35</f>
        <v>0</v>
      </c>
      <c r="K35" s="35">
        <f>I35+J35</f>
        <v>-3918.7000000001863</v>
      </c>
      <c r="N35" s="7"/>
    </row>
    <row r="36" spans="1:14" ht="87" customHeight="1" thickBot="1" x14ac:dyDescent="0.4">
      <c r="A36" s="27"/>
      <c r="B36" s="36" t="s">
        <v>105</v>
      </c>
      <c r="C36" s="35">
        <v>33190</v>
      </c>
      <c r="D36" s="35"/>
      <c r="E36" s="35">
        <f t="shared" ref="E36:E38" si="1">C36+D36</f>
        <v>33190</v>
      </c>
      <c r="F36" s="35">
        <v>33190</v>
      </c>
      <c r="G36" s="35"/>
      <c r="H36" s="35">
        <f t="shared" ref="H36:H38" si="2">F36+G36</f>
        <v>33190</v>
      </c>
      <c r="I36" s="35">
        <f t="shared" ref="I36:I37" si="3">F36-C36</f>
        <v>0</v>
      </c>
      <c r="J36" s="35">
        <f t="shared" ref="J36:J37" si="4">G36-D36</f>
        <v>0</v>
      </c>
      <c r="K36" s="35">
        <f t="shared" ref="K36:K37" si="5">I36+J36</f>
        <v>0</v>
      </c>
      <c r="N36" s="7"/>
    </row>
    <row r="37" spans="1:14" ht="178.8" customHeight="1" thickBot="1" x14ac:dyDescent="0.4">
      <c r="A37" s="27"/>
      <c r="B37" s="37" t="s">
        <v>106</v>
      </c>
      <c r="C37" s="35">
        <v>1789000</v>
      </c>
      <c r="D37" s="35">
        <v>11400000</v>
      </c>
      <c r="E37" s="35">
        <f t="shared" si="1"/>
        <v>13189000</v>
      </c>
      <c r="F37" s="35">
        <v>761510.1</v>
      </c>
      <c r="G37" s="35">
        <v>11399998.4</v>
      </c>
      <c r="H37" s="35">
        <f t="shared" si="2"/>
        <v>12161508.5</v>
      </c>
      <c r="I37" s="35">
        <f t="shared" si="3"/>
        <v>-1027489.9</v>
      </c>
      <c r="J37" s="35">
        <f t="shared" si="4"/>
        <v>-1.599999999627471</v>
      </c>
      <c r="K37" s="35">
        <f t="shared" si="5"/>
        <v>-1027491.4999999997</v>
      </c>
      <c r="N37" s="7"/>
    </row>
    <row r="38" spans="1:14" ht="172.2" customHeight="1" thickBot="1" x14ac:dyDescent="0.4">
      <c r="A38" s="27"/>
      <c r="B38" s="37" t="s">
        <v>107</v>
      </c>
      <c r="C38" s="35"/>
      <c r="D38" s="35">
        <v>3750000</v>
      </c>
      <c r="E38" s="35">
        <f t="shared" si="1"/>
        <v>3750000</v>
      </c>
      <c r="F38" s="35"/>
      <c r="G38" s="35">
        <v>3750000</v>
      </c>
      <c r="H38" s="35">
        <f t="shared" si="2"/>
        <v>3750000</v>
      </c>
      <c r="I38" s="35"/>
      <c r="J38" s="35">
        <f>G38-D38</f>
        <v>0</v>
      </c>
      <c r="K38" s="35">
        <f>I38+J38</f>
        <v>0</v>
      </c>
      <c r="N38" s="7"/>
    </row>
    <row r="39" spans="1:14" ht="18.600000000000001" thickBot="1" x14ac:dyDescent="0.4">
      <c r="A39" s="10"/>
      <c r="B39" s="11" t="s">
        <v>38</v>
      </c>
      <c r="C39" s="12">
        <f>C33</f>
        <v>133599226</v>
      </c>
      <c r="D39" s="12">
        <f t="shared" ref="D39:K39" si="6">D33</f>
        <v>43208254</v>
      </c>
      <c r="E39" s="12">
        <f t="shared" si="6"/>
        <v>176807480</v>
      </c>
      <c r="F39" s="12">
        <f t="shared" si="6"/>
        <v>106128108.53</v>
      </c>
      <c r="G39" s="12">
        <f t="shared" si="6"/>
        <v>42938539.899999999</v>
      </c>
      <c r="H39" s="12">
        <f t="shared" si="6"/>
        <v>149066648.43000001</v>
      </c>
      <c r="I39" s="12">
        <f t="shared" si="6"/>
        <v>-27471117.469999999</v>
      </c>
      <c r="J39" s="12">
        <f t="shared" si="6"/>
        <v>-269714.10000000149</v>
      </c>
      <c r="K39" s="12">
        <f t="shared" si="6"/>
        <v>-27740831.569999993</v>
      </c>
      <c r="N39" s="13"/>
    </row>
    <row r="40" spans="1:14" ht="282.60000000000002" customHeight="1" thickBot="1" x14ac:dyDescent="0.35">
      <c r="A40" s="58" t="s">
        <v>127</v>
      </c>
      <c r="B40" s="59"/>
      <c r="C40" s="59"/>
      <c r="D40" s="59"/>
      <c r="E40" s="59"/>
      <c r="F40" s="59"/>
      <c r="G40" s="59"/>
      <c r="H40" s="59"/>
      <c r="I40" s="59"/>
      <c r="J40" s="59"/>
      <c r="K40" s="60"/>
    </row>
    <row r="41" spans="1:14" ht="6.6" customHeight="1" x14ac:dyDescent="0.35">
      <c r="A41" s="6"/>
      <c r="B41" s="7"/>
    </row>
    <row r="42" spans="1:14" ht="14.4" customHeight="1" x14ac:dyDescent="0.3">
      <c r="A42" s="70" t="s">
        <v>39</v>
      </c>
      <c r="B42" s="70"/>
      <c r="C42" s="70"/>
      <c r="D42" s="70"/>
      <c r="E42" s="70"/>
      <c r="F42" s="70"/>
      <c r="G42" s="70"/>
      <c r="H42" s="70"/>
      <c r="I42" s="70"/>
      <c r="J42" s="70"/>
      <c r="K42" s="70"/>
    </row>
    <row r="43" spans="1:14" ht="12.6" customHeight="1" thickBot="1" x14ac:dyDescent="0.35">
      <c r="A43" s="6"/>
      <c r="K43" s="8" t="s">
        <v>27</v>
      </c>
    </row>
    <row r="44" spans="1:14" ht="28.2" customHeight="1" thickBot="1" x14ac:dyDescent="0.35">
      <c r="A44" s="104" t="s">
        <v>17</v>
      </c>
      <c r="B44" s="104" t="s">
        <v>40</v>
      </c>
      <c r="C44" s="67" t="s">
        <v>30</v>
      </c>
      <c r="D44" s="68"/>
      <c r="E44" s="69"/>
      <c r="F44" s="67" t="s">
        <v>31</v>
      </c>
      <c r="G44" s="68"/>
      <c r="H44" s="69"/>
      <c r="I44" s="67" t="s">
        <v>32</v>
      </c>
      <c r="J44" s="68"/>
      <c r="K44" s="69"/>
    </row>
    <row r="45" spans="1:14" ht="31.8" thickBot="1" x14ac:dyDescent="0.35">
      <c r="A45" s="105"/>
      <c r="B45" s="105"/>
      <c r="C45" s="11" t="s">
        <v>34</v>
      </c>
      <c r="D45" s="11" t="s">
        <v>35</v>
      </c>
      <c r="E45" s="11" t="s">
        <v>36</v>
      </c>
      <c r="F45" s="11" t="s">
        <v>34</v>
      </c>
      <c r="G45" s="11" t="s">
        <v>35</v>
      </c>
      <c r="H45" s="11" t="s">
        <v>36</v>
      </c>
      <c r="I45" s="11" t="s">
        <v>34</v>
      </c>
      <c r="J45" s="11" t="s">
        <v>35</v>
      </c>
      <c r="K45" s="11" t="s">
        <v>36</v>
      </c>
    </row>
    <row r="46" spans="1:14" ht="16.2" thickBot="1" x14ac:dyDescent="0.35">
      <c r="A46" s="10">
        <v>1</v>
      </c>
      <c r="B46" s="11">
        <v>2</v>
      </c>
      <c r="C46" s="11">
        <v>3</v>
      </c>
      <c r="D46" s="11">
        <v>4</v>
      </c>
      <c r="E46" s="11">
        <v>5</v>
      </c>
      <c r="F46" s="11">
        <v>6</v>
      </c>
      <c r="G46" s="11">
        <v>7</v>
      </c>
      <c r="H46" s="11">
        <v>8</v>
      </c>
      <c r="I46" s="11">
        <v>9</v>
      </c>
      <c r="J46" s="11">
        <v>10</v>
      </c>
      <c r="K46" s="11">
        <v>11</v>
      </c>
    </row>
    <row r="47" spans="1:14" ht="126" customHeight="1" thickBot="1" x14ac:dyDescent="0.35">
      <c r="A47" s="9">
        <v>1</v>
      </c>
      <c r="B47" s="14" t="s">
        <v>108</v>
      </c>
      <c r="C47" s="15">
        <v>1103912</v>
      </c>
      <c r="D47" s="15">
        <v>350079</v>
      </c>
      <c r="E47" s="15">
        <f>SUM(C47:D47)</f>
        <v>1453991</v>
      </c>
      <c r="F47" s="15">
        <v>1103700.81</v>
      </c>
      <c r="G47" s="15">
        <v>350068.16</v>
      </c>
      <c r="H47" s="15">
        <f>SUM(F47:G47)</f>
        <v>1453768.97</v>
      </c>
      <c r="I47" s="15">
        <f>F47-C47</f>
        <v>-211.18999999994412</v>
      </c>
      <c r="J47" s="15">
        <f t="shared" ref="J47:K47" si="7">G47-D47</f>
        <v>-10.840000000025611</v>
      </c>
      <c r="K47" s="15">
        <f t="shared" si="7"/>
        <v>-222.03000000002794</v>
      </c>
    </row>
    <row r="48" spans="1:14" ht="16.2" thickBot="1" x14ac:dyDescent="0.35">
      <c r="A48" s="16"/>
      <c r="B48" s="17" t="s">
        <v>38</v>
      </c>
      <c r="C48" s="18">
        <f t="shared" ref="C48:K48" si="8">SUM(C47:C47)</f>
        <v>1103912</v>
      </c>
      <c r="D48" s="18">
        <f t="shared" si="8"/>
        <v>350079</v>
      </c>
      <c r="E48" s="18">
        <f t="shared" si="8"/>
        <v>1453991</v>
      </c>
      <c r="F48" s="18">
        <f t="shared" si="8"/>
        <v>1103700.81</v>
      </c>
      <c r="G48" s="18">
        <f t="shared" si="8"/>
        <v>350068.16</v>
      </c>
      <c r="H48" s="18">
        <f t="shared" si="8"/>
        <v>1453768.97</v>
      </c>
      <c r="I48" s="18">
        <f t="shared" si="8"/>
        <v>-211.18999999994412</v>
      </c>
      <c r="J48" s="18">
        <f t="shared" si="8"/>
        <v>-10.840000000025611</v>
      </c>
      <c r="K48" s="19">
        <f t="shared" si="8"/>
        <v>-222.03000000002794</v>
      </c>
    </row>
    <row r="49" spans="1:13" ht="9" customHeight="1" x14ac:dyDescent="0.3">
      <c r="A49" s="6"/>
    </row>
    <row r="50" spans="1:13" ht="17.399999999999999" customHeight="1" thickBot="1" x14ac:dyDescent="0.35">
      <c r="A50" s="70" t="s">
        <v>41</v>
      </c>
      <c r="B50" s="70"/>
      <c r="C50" s="70"/>
      <c r="D50" s="70"/>
      <c r="E50" s="70"/>
      <c r="F50" s="70"/>
      <c r="G50" s="70"/>
      <c r="H50" s="70"/>
      <c r="I50" s="70"/>
      <c r="J50" s="70"/>
      <c r="K50" s="70"/>
      <c r="L50" s="70"/>
    </row>
    <row r="51" spans="1:13" ht="36.6" customHeight="1" thickBot="1" x14ac:dyDescent="0.35">
      <c r="A51" s="71" t="s">
        <v>17</v>
      </c>
      <c r="B51" s="71" t="s">
        <v>42</v>
      </c>
      <c r="C51" s="71" t="s">
        <v>43</v>
      </c>
      <c r="D51" s="71" t="s">
        <v>44</v>
      </c>
      <c r="E51" s="73" t="s">
        <v>30</v>
      </c>
      <c r="F51" s="74"/>
      <c r="G51" s="75"/>
      <c r="H51" s="73" t="s">
        <v>45</v>
      </c>
      <c r="I51" s="74"/>
      <c r="J51" s="75"/>
      <c r="K51" s="73" t="s">
        <v>32</v>
      </c>
      <c r="L51" s="74"/>
      <c r="M51" s="75"/>
    </row>
    <row r="52" spans="1:13" ht="25.8" customHeight="1" thickBot="1" x14ac:dyDescent="0.35">
      <c r="A52" s="72"/>
      <c r="B52" s="72"/>
      <c r="C52" s="72"/>
      <c r="D52" s="72"/>
      <c r="E52" s="20" t="s">
        <v>34</v>
      </c>
      <c r="F52" s="20" t="s">
        <v>35</v>
      </c>
      <c r="G52" s="20" t="s">
        <v>36</v>
      </c>
      <c r="H52" s="20" t="s">
        <v>34</v>
      </c>
      <c r="I52" s="20" t="s">
        <v>35</v>
      </c>
      <c r="J52" s="20" t="s">
        <v>36</v>
      </c>
      <c r="K52" s="20" t="s">
        <v>34</v>
      </c>
      <c r="L52" s="20" t="s">
        <v>35</v>
      </c>
      <c r="M52" s="20" t="s">
        <v>36</v>
      </c>
    </row>
    <row r="53" spans="1:13" ht="15" thickBot="1" x14ac:dyDescent="0.35">
      <c r="A53" s="21">
        <v>1</v>
      </c>
      <c r="B53" s="20">
        <v>2</v>
      </c>
      <c r="C53" s="20">
        <v>3</v>
      </c>
      <c r="D53" s="20">
        <v>4</v>
      </c>
      <c r="E53" s="20">
        <v>5</v>
      </c>
      <c r="F53" s="20">
        <v>6</v>
      </c>
      <c r="G53" s="20">
        <v>7</v>
      </c>
      <c r="H53" s="20">
        <v>8</v>
      </c>
      <c r="I53" s="20">
        <v>9</v>
      </c>
      <c r="J53" s="20">
        <v>10</v>
      </c>
      <c r="K53" s="20">
        <v>11</v>
      </c>
      <c r="L53" s="20">
        <v>12</v>
      </c>
      <c r="M53" s="20">
        <v>13</v>
      </c>
    </row>
    <row r="54" spans="1:13" s="42" customFormat="1" ht="15" thickBot="1" x14ac:dyDescent="0.35">
      <c r="A54" s="40">
        <v>1</v>
      </c>
      <c r="B54" s="41" t="s">
        <v>46</v>
      </c>
      <c r="C54" s="38"/>
      <c r="D54" s="38"/>
      <c r="E54" s="38"/>
      <c r="F54" s="38"/>
      <c r="G54" s="38"/>
      <c r="H54" s="38"/>
      <c r="I54" s="38"/>
      <c r="J54" s="38"/>
      <c r="K54" s="38"/>
      <c r="L54" s="38"/>
      <c r="M54" s="38"/>
    </row>
    <row r="55" spans="1:13" s="42" customFormat="1" ht="25.2" customHeight="1" thickBot="1" x14ac:dyDescent="0.35">
      <c r="A55" s="40"/>
      <c r="B55" s="43" t="s">
        <v>47</v>
      </c>
      <c r="C55" s="38" t="s">
        <v>48</v>
      </c>
      <c r="D55" s="76" t="s">
        <v>49</v>
      </c>
      <c r="E55" s="44">
        <v>4</v>
      </c>
      <c r="F55" s="38">
        <v>4</v>
      </c>
      <c r="G55" s="38">
        <v>4</v>
      </c>
      <c r="H55" s="38">
        <v>4</v>
      </c>
      <c r="I55" s="38">
        <v>4</v>
      </c>
      <c r="J55" s="38">
        <v>4</v>
      </c>
      <c r="K55" s="38">
        <v>0</v>
      </c>
      <c r="L55" s="38">
        <v>0</v>
      </c>
      <c r="M55" s="38">
        <v>0</v>
      </c>
    </row>
    <row r="56" spans="1:13" s="42" customFormat="1" ht="15" thickBot="1" x14ac:dyDescent="0.35">
      <c r="A56" s="40"/>
      <c r="B56" s="45" t="s">
        <v>50</v>
      </c>
      <c r="C56" s="44" t="s">
        <v>48</v>
      </c>
      <c r="D56" s="77"/>
      <c r="E56" s="40">
        <v>2846</v>
      </c>
      <c r="F56" s="38"/>
      <c r="G56" s="38">
        <f>E56+F56</f>
        <v>2846</v>
      </c>
      <c r="H56" s="38">
        <v>2624.25</v>
      </c>
      <c r="I56" s="38"/>
      <c r="J56" s="38">
        <f>H56+I56</f>
        <v>2624.25</v>
      </c>
      <c r="K56" s="38">
        <f>H56-E56</f>
        <v>-221.75</v>
      </c>
      <c r="L56" s="38">
        <f t="shared" ref="L56:M57" si="9">I56-F56</f>
        <v>0</v>
      </c>
      <c r="M56" s="38">
        <f t="shared" si="9"/>
        <v>-221.75</v>
      </c>
    </row>
    <row r="57" spans="1:13" s="42" customFormat="1" ht="15" thickBot="1" x14ac:dyDescent="0.35">
      <c r="A57" s="40"/>
      <c r="B57" s="46" t="s">
        <v>109</v>
      </c>
      <c r="C57" s="38" t="s">
        <v>48</v>
      </c>
      <c r="D57" s="77"/>
      <c r="E57" s="40">
        <v>510</v>
      </c>
      <c r="F57" s="38"/>
      <c r="G57" s="38">
        <f t="shared" ref="G57:G63" si="10">E57+F57</f>
        <v>510</v>
      </c>
      <c r="H57" s="38">
        <v>494.5</v>
      </c>
      <c r="I57" s="38"/>
      <c r="J57" s="38">
        <f t="shared" ref="J57:J60" si="11">H57+I57</f>
        <v>494.5</v>
      </c>
      <c r="K57" s="38">
        <f>H57-E57</f>
        <v>-15.5</v>
      </c>
      <c r="L57" s="38">
        <v>0</v>
      </c>
      <c r="M57" s="38">
        <f t="shared" si="9"/>
        <v>-15.5</v>
      </c>
    </row>
    <row r="58" spans="1:13" s="42" customFormat="1" ht="28.8" thickBot="1" x14ac:dyDescent="0.35">
      <c r="A58" s="40"/>
      <c r="B58" s="43" t="s">
        <v>51</v>
      </c>
      <c r="C58" s="38" t="s">
        <v>48</v>
      </c>
      <c r="D58" s="77"/>
      <c r="E58" s="40">
        <v>1150</v>
      </c>
      <c r="F58" s="38"/>
      <c r="G58" s="38">
        <f t="shared" si="10"/>
        <v>1150</v>
      </c>
      <c r="H58" s="38">
        <v>1150</v>
      </c>
      <c r="I58" s="38"/>
      <c r="J58" s="38">
        <f t="shared" si="11"/>
        <v>1150</v>
      </c>
      <c r="K58" s="38">
        <v>0</v>
      </c>
      <c r="L58" s="38">
        <v>0</v>
      </c>
      <c r="M58" s="38">
        <v>0</v>
      </c>
    </row>
    <row r="59" spans="1:13" s="42" customFormat="1" ht="28.8" thickBot="1" x14ac:dyDescent="0.35">
      <c r="A59" s="40"/>
      <c r="B59" s="43" t="s">
        <v>52</v>
      </c>
      <c r="C59" s="38" t="s">
        <v>48</v>
      </c>
      <c r="D59" s="78"/>
      <c r="E59" s="40">
        <v>97</v>
      </c>
      <c r="F59" s="38"/>
      <c r="G59" s="38">
        <f t="shared" si="10"/>
        <v>97</v>
      </c>
      <c r="H59" s="38">
        <v>97</v>
      </c>
      <c r="I59" s="38"/>
      <c r="J59" s="38">
        <f t="shared" si="11"/>
        <v>97</v>
      </c>
      <c r="K59" s="38">
        <v>-6</v>
      </c>
      <c r="L59" s="38">
        <v>0</v>
      </c>
      <c r="M59" s="38">
        <v>-6</v>
      </c>
    </row>
    <row r="60" spans="1:13" s="42" customFormat="1" ht="43.2" customHeight="1" thickBot="1" x14ac:dyDescent="0.35">
      <c r="A60" s="40"/>
      <c r="B60" s="43" t="s">
        <v>53</v>
      </c>
      <c r="C60" s="38" t="s">
        <v>54</v>
      </c>
      <c r="D60" s="47" t="s">
        <v>55</v>
      </c>
      <c r="E60" s="38">
        <v>495</v>
      </c>
      <c r="F60" s="38">
        <v>0</v>
      </c>
      <c r="G60" s="38">
        <f t="shared" si="10"/>
        <v>495</v>
      </c>
      <c r="H60" s="38">
        <v>0</v>
      </c>
      <c r="I60" s="38">
        <v>0</v>
      </c>
      <c r="J60" s="38">
        <f t="shared" si="11"/>
        <v>0</v>
      </c>
      <c r="K60" s="38">
        <v>0</v>
      </c>
      <c r="L60" s="38">
        <v>0</v>
      </c>
      <c r="M60" s="38">
        <v>0</v>
      </c>
    </row>
    <row r="61" spans="1:13" s="42" customFormat="1" ht="27" customHeight="1" thickBot="1" x14ac:dyDescent="0.35">
      <c r="A61" s="40"/>
      <c r="B61" s="43" t="s">
        <v>56</v>
      </c>
      <c r="C61" s="38" t="s">
        <v>57</v>
      </c>
      <c r="D61" s="38" t="s">
        <v>58</v>
      </c>
      <c r="E61" s="48">
        <v>3350.7</v>
      </c>
      <c r="F61" s="48">
        <v>0</v>
      </c>
      <c r="G61" s="48">
        <f t="shared" si="10"/>
        <v>3350.7</v>
      </c>
      <c r="H61" s="38">
        <v>428.05200000000002</v>
      </c>
      <c r="I61" s="38">
        <v>0</v>
      </c>
      <c r="J61" s="38">
        <f>SUM(H61:I61)</f>
        <v>428.05200000000002</v>
      </c>
      <c r="K61" s="48">
        <f>H61-E61</f>
        <v>-2922.6479999999997</v>
      </c>
      <c r="L61" s="48">
        <f t="shared" ref="L61:M63" si="12">I61-F61</f>
        <v>0</v>
      </c>
      <c r="M61" s="48">
        <f t="shared" si="12"/>
        <v>-2922.6479999999997</v>
      </c>
    </row>
    <row r="62" spans="1:13" s="42" customFormat="1" ht="28.2" thickBot="1" x14ac:dyDescent="0.35">
      <c r="A62" s="40"/>
      <c r="B62" s="49" t="s">
        <v>59</v>
      </c>
      <c r="C62" s="38" t="s">
        <v>57</v>
      </c>
      <c r="D62" s="38" t="s">
        <v>58</v>
      </c>
      <c r="E62" s="48"/>
      <c r="F62" s="50">
        <v>43208.254000000001</v>
      </c>
      <c r="G62" s="50">
        <f t="shared" si="10"/>
        <v>43208.254000000001</v>
      </c>
      <c r="H62" s="38"/>
      <c r="I62" s="50">
        <v>42938.539900000003</v>
      </c>
      <c r="J62" s="38">
        <f t="shared" ref="J62:J63" si="13">SUM(H62:I62)</f>
        <v>42938.539900000003</v>
      </c>
      <c r="K62" s="48">
        <f t="shared" ref="K62:K63" si="14">H62-E62</f>
        <v>0</v>
      </c>
      <c r="L62" s="48">
        <f t="shared" si="12"/>
        <v>-269.71409999999742</v>
      </c>
      <c r="M62" s="48">
        <f t="shared" si="12"/>
        <v>-269.71409999999742</v>
      </c>
    </row>
    <row r="63" spans="1:13" s="42" customFormat="1" ht="97.2" thickBot="1" x14ac:dyDescent="0.35">
      <c r="A63" s="40"/>
      <c r="B63" s="49" t="s">
        <v>110</v>
      </c>
      <c r="C63" s="38" t="s">
        <v>111</v>
      </c>
      <c r="D63" s="38" t="s">
        <v>58</v>
      </c>
      <c r="E63" s="48">
        <v>33190</v>
      </c>
      <c r="F63" s="50"/>
      <c r="G63" s="48">
        <f t="shared" si="10"/>
        <v>33190</v>
      </c>
      <c r="H63" s="48">
        <v>33190</v>
      </c>
      <c r="I63" s="38"/>
      <c r="J63" s="48">
        <f t="shared" si="13"/>
        <v>33190</v>
      </c>
      <c r="K63" s="48">
        <f t="shared" si="14"/>
        <v>0</v>
      </c>
      <c r="L63" s="48">
        <f t="shared" si="12"/>
        <v>0</v>
      </c>
      <c r="M63" s="48">
        <f t="shared" si="12"/>
        <v>0</v>
      </c>
    </row>
    <row r="64" spans="1:13" s="42" customFormat="1" ht="56.4" customHeight="1" thickBot="1" x14ac:dyDescent="0.35">
      <c r="A64" s="58" t="s">
        <v>119</v>
      </c>
      <c r="B64" s="59"/>
      <c r="C64" s="59"/>
      <c r="D64" s="59"/>
      <c r="E64" s="59"/>
      <c r="F64" s="59"/>
      <c r="G64" s="59"/>
      <c r="H64" s="59"/>
      <c r="I64" s="59"/>
      <c r="J64" s="59"/>
      <c r="K64" s="59"/>
      <c r="L64" s="59"/>
      <c r="M64" s="60"/>
    </row>
    <row r="65" spans="1:15" s="42" customFormat="1" ht="15" thickBot="1" x14ac:dyDescent="0.35">
      <c r="A65" s="40">
        <v>2</v>
      </c>
      <c r="B65" s="41" t="s">
        <v>60</v>
      </c>
      <c r="C65" s="38"/>
      <c r="D65" s="38"/>
      <c r="E65" s="38"/>
      <c r="F65" s="38"/>
      <c r="G65" s="38"/>
      <c r="H65" s="38"/>
      <c r="I65" s="38"/>
      <c r="J65" s="38"/>
      <c r="K65" s="38"/>
      <c r="L65" s="38"/>
      <c r="M65" s="38"/>
    </row>
    <row r="66" spans="1:15" s="42" customFormat="1" ht="28.2" thickBot="1" x14ac:dyDescent="0.35">
      <c r="A66" s="40"/>
      <c r="B66" s="49" t="s">
        <v>61</v>
      </c>
      <c r="C66" s="38" t="s">
        <v>62</v>
      </c>
      <c r="D66" s="79" t="s">
        <v>49</v>
      </c>
      <c r="E66" s="38">
        <v>393.05</v>
      </c>
      <c r="F66" s="38"/>
      <c r="G66" s="38">
        <f>SUM(E66:F66)</f>
        <v>393.05</v>
      </c>
      <c r="H66" s="38">
        <v>262.10000000000002</v>
      </c>
      <c r="I66" s="38"/>
      <c r="J66" s="38">
        <f>I66+H66</f>
        <v>262.10000000000002</v>
      </c>
      <c r="K66" s="38">
        <f>H66-E66</f>
        <v>-130.94999999999999</v>
      </c>
      <c r="L66" s="38">
        <f t="shared" ref="L66:M71" si="15">I66-F66</f>
        <v>0</v>
      </c>
      <c r="M66" s="38">
        <f t="shared" si="15"/>
        <v>-130.94999999999999</v>
      </c>
    </row>
    <row r="67" spans="1:15" s="42" customFormat="1" ht="70.2" customHeight="1" thickBot="1" x14ac:dyDescent="0.35">
      <c r="A67" s="40"/>
      <c r="B67" s="49" t="s">
        <v>63</v>
      </c>
      <c r="C67" s="38" t="s">
        <v>64</v>
      </c>
      <c r="D67" s="80"/>
      <c r="E67" s="38">
        <v>758</v>
      </c>
      <c r="F67" s="38"/>
      <c r="G67" s="38">
        <f t="shared" ref="G67:G73" si="16">SUM(E67:F67)</f>
        <v>758</v>
      </c>
      <c r="H67" s="38">
        <v>465.38600000000002</v>
      </c>
      <c r="I67" s="38"/>
      <c r="J67" s="38">
        <f t="shared" ref="J67:J68" si="17">I67+H67</f>
        <v>465.38600000000002</v>
      </c>
      <c r="K67" s="38">
        <f>H67-E67</f>
        <v>-292.61399999999998</v>
      </c>
      <c r="L67" s="38">
        <f t="shared" si="15"/>
        <v>0</v>
      </c>
      <c r="M67" s="38">
        <f t="shared" si="15"/>
        <v>-292.61399999999998</v>
      </c>
    </row>
    <row r="68" spans="1:15" s="42" customFormat="1" ht="39" customHeight="1" thickBot="1" x14ac:dyDescent="0.35">
      <c r="A68" s="40"/>
      <c r="B68" s="49" t="s">
        <v>65</v>
      </c>
      <c r="C68" s="38" t="s">
        <v>54</v>
      </c>
      <c r="D68" s="51" t="s">
        <v>66</v>
      </c>
      <c r="E68" s="52">
        <v>39000</v>
      </c>
      <c r="F68" s="38"/>
      <c r="G68" s="52">
        <f t="shared" si="16"/>
        <v>39000</v>
      </c>
      <c r="H68" s="52">
        <v>26085</v>
      </c>
      <c r="I68" s="38"/>
      <c r="J68" s="52">
        <f t="shared" si="17"/>
        <v>26085</v>
      </c>
      <c r="K68" s="52">
        <f>H68-E68</f>
        <v>-12915</v>
      </c>
      <c r="L68" s="52">
        <f t="shared" si="15"/>
        <v>0</v>
      </c>
      <c r="M68" s="52">
        <f t="shared" si="15"/>
        <v>-12915</v>
      </c>
      <c r="N68" s="53"/>
    </row>
    <row r="69" spans="1:15" s="42" customFormat="1" ht="28.2" thickBot="1" x14ac:dyDescent="0.35">
      <c r="A69" s="40"/>
      <c r="B69" s="49" t="s">
        <v>67</v>
      </c>
      <c r="C69" s="38" t="s">
        <v>54</v>
      </c>
      <c r="D69" s="81" t="s">
        <v>68</v>
      </c>
      <c r="E69" s="38">
        <v>495</v>
      </c>
      <c r="F69" s="38"/>
      <c r="G69" s="38">
        <f t="shared" si="16"/>
        <v>495</v>
      </c>
      <c r="H69" s="38">
        <v>0</v>
      </c>
      <c r="I69" s="38"/>
      <c r="J69" s="38">
        <v>0</v>
      </c>
      <c r="K69" s="52">
        <f t="shared" ref="K69:K70" si="18">H69-E69</f>
        <v>-495</v>
      </c>
      <c r="L69" s="38">
        <v>0</v>
      </c>
      <c r="M69" s="52">
        <f t="shared" si="15"/>
        <v>-495</v>
      </c>
    </row>
    <row r="70" spans="1:15" s="42" customFormat="1" ht="28.2" thickBot="1" x14ac:dyDescent="0.35">
      <c r="A70" s="40"/>
      <c r="B70" s="49" t="s">
        <v>69</v>
      </c>
      <c r="C70" s="38" t="s">
        <v>70</v>
      </c>
      <c r="D70" s="82"/>
      <c r="E70" s="38">
        <v>495</v>
      </c>
      <c r="F70" s="38"/>
      <c r="G70" s="38">
        <f t="shared" si="16"/>
        <v>495</v>
      </c>
      <c r="H70" s="38">
        <v>0</v>
      </c>
      <c r="I70" s="38"/>
      <c r="J70" s="38">
        <v>0</v>
      </c>
      <c r="K70" s="52">
        <f t="shared" si="18"/>
        <v>-495</v>
      </c>
      <c r="L70" s="38">
        <v>0</v>
      </c>
      <c r="M70" s="52">
        <f t="shared" si="15"/>
        <v>-495</v>
      </c>
    </row>
    <row r="71" spans="1:15" s="42" customFormat="1" ht="26.4" customHeight="1" thickBot="1" x14ac:dyDescent="0.35">
      <c r="A71" s="40"/>
      <c r="B71" s="49" t="s">
        <v>71</v>
      </c>
      <c r="C71" s="38" t="s">
        <v>70</v>
      </c>
      <c r="D71" s="51" t="s">
        <v>58</v>
      </c>
      <c r="E71" s="52"/>
      <c r="F71" s="38">
        <v>200</v>
      </c>
      <c r="G71" s="52">
        <f t="shared" si="16"/>
        <v>200</v>
      </c>
      <c r="H71" s="38"/>
      <c r="I71" s="38">
        <v>210</v>
      </c>
      <c r="J71" s="38">
        <v>210</v>
      </c>
      <c r="K71" s="52"/>
      <c r="L71" s="52">
        <f>I71-F71</f>
        <v>10</v>
      </c>
      <c r="M71" s="52">
        <f t="shared" si="15"/>
        <v>10</v>
      </c>
      <c r="N71" s="53"/>
    </row>
    <row r="72" spans="1:15" s="42" customFormat="1" ht="75.599999999999994" customHeight="1" thickBot="1" x14ac:dyDescent="0.35">
      <c r="A72" s="40"/>
      <c r="B72" s="49" t="s">
        <v>112</v>
      </c>
      <c r="C72" s="38" t="s">
        <v>70</v>
      </c>
      <c r="D72" s="54" t="s">
        <v>58</v>
      </c>
      <c r="E72" s="52">
        <v>3</v>
      </c>
      <c r="F72" s="38"/>
      <c r="G72" s="52">
        <f t="shared" si="16"/>
        <v>3</v>
      </c>
      <c r="H72" s="38">
        <v>3</v>
      </c>
      <c r="I72" s="38"/>
      <c r="J72" s="38">
        <v>3</v>
      </c>
      <c r="K72" s="52">
        <v>0</v>
      </c>
      <c r="L72" s="52">
        <v>0</v>
      </c>
      <c r="M72" s="52">
        <v>0</v>
      </c>
      <c r="N72" s="53"/>
    </row>
    <row r="73" spans="1:15" s="42" customFormat="1" ht="106.8" customHeight="1" thickBot="1" x14ac:dyDescent="0.35">
      <c r="A73" s="40"/>
      <c r="B73" s="49" t="s">
        <v>113</v>
      </c>
      <c r="C73" s="38" t="s">
        <v>54</v>
      </c>
      <c r="D73" s="51" t="s">
        <v>114</v>
      </c>
      <c r="E73" s="52">
        <v>320</v>
      </c>
      <c r="F73" s="38"/>
      <c r="G73" s="52">
        <f t="shared" si="16"/>
        <v>320</v>
      </c>
      <c r="H73" s="38">
        <v>320</v>
      </c>
      <c r="I73" s="38"/>
      <c r="J73" s="38">
        <v>320</v>
      </c>
      <c r="K73" s="52">
        <v>0</v>
      </c>
      <c r="L73" s="52">
        <v>0</v>
      </c>
      <c r="M73" s="52">
        <v>0</v>
      </c>
      <c r="N73" s="53"/>
    </row>
    <row r="74" spans="1:15" s="42" customFormat="1" ht="49.2" customHeight="1" thickBot="1" x14ac:dyDescent="0.35">
      <c r="A74" s="83" t="s">
        <v>120</v>
      </c>
      <c r="B74" s="84"/>
      <c r="C74" s="84"/>
      <c r="D74" s="84"/>
      <c r="E74" s="84"/>
      <c r="F74" s="84"/>
      <c r="G74" s="84"/>
      <c r="H74" s="84"/>
      <c r="I74" s="84"/>
      <c r="J74" s="84"/>
      <c r="K74" s="84"/>
      <c r="L74" s="84"/>
      <c r="M74" s="85"/>
    </row>
    <row r="75" spans="1:15" s="42" customFormat="1" ht="15" thickBot="1" x14ac:dyDescent="0.35">
      <c r="A75" s="40">
        <v>3</v>
      </c>
      <c r="B75" s="41" t="s">
        <v>72</v>
      </c>
      <c r="C75" s="38"/>
      <c r="D75" s="38"/>
      <c r="E75" s="38"/>
      <c r="F75" s="38"/>
      <c r="G75" s="38"/>
      <c r="H75" s="38"/>
      <c r="I75" s="38"/>
      <c r="J75" s="38"/>
      <c r="K75" s="38"/>
      <c r="L75" s="38"/>
      <c r="M75" s="38"/>
    </row>
    <row r="76" spans="1:15" s="42" customFormat="1" ht="30" customHeight="1" thickBot="1" x14ac:dyDescent="0.35">
      <c r="A76" s="40"/>
      <c r="B76" s="49" t="s">
        <v>73</v>
      </c>
      <c r="C76" s="38" t="s">
        <v>74</v>
      </c>
      <c r="D76" s="38" t="s">
        <v>75</v>
      </c>
      <c r="E76" s="38">
        <v>340</v>
      </c>
      <c r="F76" s="38"/>
      <c r="G76" s="38">
        <f>SUM(E76:F76)</f>
        <v>340</v>
      </c>
      <c r="H76" s="38">
        <v>225.5</v>
      </c>
      <c r="I76" s="38"/>
      <c r="J76" s="38">
        <f>H76+I76</f>
        <v>225.5</v>
      </c>
      <c r="K76" s="38">
        <f>H76-E76</f>
        <v>-114.5</v>
      </c>
      <c r="L76" s="38">
        <f t="shared" ref="L76:M78" si="19">I76-F76</f>
        <v>0</v>
      </c>
      <c r="M76" s="38">
        <f t="shared" si="19"/>
        <v>-114.5</v>
      </c>
      <c r="O76" s="55"/>
    </row>
    <row r="77" spans="1:15" s="42" customFormat="1" ht="60.6" thickBot="1" x14ac:dyDescent="0.35">
      <c r="A77" s="40"/>
      <c r="B77" s="49" t="s">
        <v>76</v>
      </c>
      <c r="C77" s="38" t="s">
        <v>74</v>
      </c>
      <c r="D77" s="47" t="s">
        <v>77</v>
      </c>
      <c r="E77" s="38">
        <v>10.4</v>
      </c>
      <c r="F77" s="38"/>
      <c r="G77" s="38">
        <f t="shared" ref="G77:G80" si="20">SUM(E77:F77)</f>
        <v>10.4</v>
      </c>
      <c r="H77" s="39">
        <f>H66*1000/H68</f>
        <v>10.047920260686219</v>
      </c>
      <c r="I77" s="38"/>
      <c r="J77" s="39">
        <f>J66*1000/J68</f>
        <v>10.047920260686219</v>
      </c>
      <c r="K77" s="39">
        <f>H77-E77</f>
        <v>-0.35207973931378156</v>
      </c>
      <c r="L77" s="39">
        <f t="shared" si="19"/>
        <v>0</v>
      </c>
      <c r="M77" s="39">
        <f t="shared" si="19"/>
        <v>-0.35207973931378156</v>
      </c>
      <c r="N77" s="53"/>
    </row>
    <row r="78" spans="1:15" s="42" customFormat="1" ht="28.2" thickBot="1" x14ac:dyDescent="0.35">
      <c r="A78" s="40"/>
      <c r="B78" s="49" t="s">
        <v>115</v>
      </c>
      <c r="C78" s="38" t="s">
        <v>111</v>
      </c>
      <c r="D78" s="38" t="s">
        <v>79</v>
      </c>
      <c r="E78" s="48">
        <v>6769.09</v>
      </c>
      <c r="F78" s="48"/>
      <c r="G78" s="48">
        <f t="shared" si="20"/>
        <v>6769.09</v>
      </c>
      <c r="H78" s="39">
        <v>0</v>
      </c>
      <c r="I78" s="38">
        <v>0</v>
      </c>
      <c r="J78" s="39">
        <v>0</v>
      </c>
      <c r="K78" s="39">
        <f>H78-E78</f>
        <v>-6769.09</v>
      </c>
      <c r="L78" s="39"/>
      <c r="M78" s="39">
        <f t="shared" si="19"/>
        <v>-6769.09</v>
      </c>
      <c r="N78" s="53"/>
    </row>
    <row r="79" spans="1:15" s="42" customFormat="1" ht="34.200000000000003" customHeight="1" thickBot="1" x14ac:dyDescent="0.35">
      <c r="A79" s="40"/>
      <c r="B79" s="49" t="s">
        <v>78</v>
      </c>
      <c r="C79" s="38" t="s">
        <v>57</v>
      </c>
      <c r="D79" s="38" t="s">
        <v>79</v>
      </c>
      <c r="E79" s="48"/>
      <c r="F79" s="50">
        <f>F62/F71</f>
        <v>216.04127</v>
      </c>
      <c r="G79" s="50">
        <f t="shared" si="20"/>
        <v>216.04127</v>
      </c>
      <c r="H79" s="38"/>
      <c r="I79" s="56">
        <f>I62/I71</f>
        <v>204.46923761904765</v>
      </c>
      <c r="J79" s="39">
        <f>I79+H79</f>
        <v>204.46923761904765</v>
      </c>
      <c r="K79" s="38"/>
      <c r="L79" s="56">
        <f>I79-F79</f>
        <v>-11.572032380952351</v>
      </c>
      <c r="M79" s="56">
        <f>J79-G79</f>
        <v>-11.572032380952351</v>
      </c>
    </row>
    <row r="80" spans="1:15" s="42" customFormat="1" ht="119.4" customHeight="1" thickBot="1" x14ac:dyDescent="0.35">
      <c r="A80" s="40"/>
      <c r="B80" s="49" t="s">
        <v>116</v>
      </c>
      <c r="C80" s="38" t="s">
        <v>111</v>
      </c>
      <c r="D80" s="38" t="s">
        <v>79</v>
      </c>
      <c r="E80" s="48">
        <v>103.7</v>
      </c>
      <c r="F80" s="50"/>
      <c r="G80" s="48">
        <f t="shared" si="20"/>
        <v>103.7</v>
      </c>
      <c r="H80" s="38">
        <v>103.7</v>
      </c>
      <c r="I80" s="56"/>
      <c r="J80" s="56">
        <f>H80+I80</f>
        <v>103.7</v>
      </c>
      <c r="K80" s="48">
        <f>H80-E80</f>
        <v>0</v>
      </c>
      <c r="L80" s="48">
        <f>I80-F80</f>
        <v>0</v>
      </c>
      <c r="M80" s="56">
        <f>K80+N80</f>
        <v>0</v>
      </c>
    </row>
    <row r="81" spans="1:13" s="42" customFormat="1" ht="70.8" customHeight="1" thickBot="1" x14ac:dyDescent="0.35">
      <c r="A81" s="58" t="s">
        <v>121</v>
      </c>
      <c r="B81" s="59"/>
      <c r="C81" s="59"/>
      <c r="D81" s="59"/>
      <c r="E81" s="59"/>
      <c r="F81" s="59"/>
      <c r="G81" s="59"/>
      <c r="H81" s="59"/>
      <c r="I81" s="59"/>
      <c r="J81" s="59"/>
      <c r="K81" s="59"/>
      <c r="L81" s="59"/>
      <c r="M81" s="60"/>
    </row>
    <row r="82" spans="1:13" s="42" customFormat="1" ht="15" thickBot="1" x14ac:dyDescent="0.35">
      <c r="A82" s="40">
        <v>4</v>
      </c>
      <c r="B82" s="41" t="s">
        <v>80</v>
      </c>
      <c r="C82" s="38"/>
      <c r="D82" s="38"/>
      <c r="E82" s="38"/>
      <c r="F82" s="38"/>
      <c r="G82" s="38"/>
      <c r="H82" s="38"/>
      <c r="I82" s="38"/>
      <c r="J82" s="38"/>
      <c r="K82" s="38"/>
      <c r="L82" s="38"/>
      <c r="M82" s="38"/>
    </row>
    <row r="83" spans="1:13" s="42" customFormat="1" ht="28.2" thickBot="1" x14ac:dyDescent="0.35">
      <c r="A83" s="40"/>
      <c r="B83" s="49" t="s">
        <v>81</v>
      </c>
      <c r="C83" s="38" t="s">
        <v>82</v>
      </c>
      <c r="D83" s="38" t="s">
        <v>83</v>
      </c>
      <c r="E83" s="38">
        <v>54</v>
      </c>
      <c r="F83" s="38"/>
      <c r="G83" s="38">
        <v>54</v>
      </c>
      <c r="H83" s="38">
        <v>54</v>
      </c>
      <c r="I83" s="38"/>
      <c r="J83" s="38">
        <v>54</v>
      </c>
      <c r="K83" s="38">
        <v>0</v>
      </c>
      <c r="L83" s="38">
        <v>0</v>
      </c>
      <c r="M83" s="38">
        <v>0</v>
      </c>
    </row>
    <row r="84" spans="1:13" s="42" customFormat="1" ht="42" thickBot="1" x14ac:dyDescent="0.35">
      <c r="A84" s="40"/>
      <c r="B84" s="49" t="s">
        <v>84</v>
      </c>
      <c r="C84" s="38" t="s">
        <v>82</v>
      </c>
      <c r="D84" s="38" t="s">
        <v>83</v>
      </c>
      <c r="E84" s="38">
        <v>65</v>
      </c>
      <c r="F84" s="38"/>
      <c r="G84" s="38">
        <v>65</v>
      </c>
      <c r="H84" s="38">
        <v>65</v>
      </c>
      <c r="I84" s="38"/>
      <c r="J84" s="38">
        <v>65</v>
      </c>
      <c r="K84" s="38">
        <v>0</v>
      </c>
      <c r="L84" s="38">
        <v>0</v>
      </c>
      <c r="M84" s="38">
        <v>0</v>
      </c>
    </row>
    <row r="85" spans="1:13" s="42" customFormat="1" ht="28.2" thickBot="1" x14ac:dyDescent="0.35">
      <c r="A85" s="40"/>
      <c r="B85" s="49" t="s">
        <v>85</v>
      </c>
      <c r="C85" s="38" t="s">
        <v>82</v>
      </c>
      <c r="D85" s="38" t="s">
        <v>83</v>
      </c>
      <c r="E85" s="38">
        <v>100</v>
      </c>
      <c r="F85" s="38"/>
      <c r="G85" s="38">
        <v>100</v>
      </c>
      <c r="H85" s="38">
        <v>0</v>
      </c>
      <c r="I85" s="38"/>
      <c r="J85" s="38">
        <v>0</v>
      </c>
      <c r="K85" s="38">
        <v>-100</v>
      </c>
      <c r="L85" s="38">
        <v>0</v>
      </c>
      <c r="M85" s="38">
        <v>-100</v>
      </c>
    </row>
    <row r="86" spans="1:13" s="42" customFormat="1" ht="39" customHeight="1" thickBot="1" x14ac:dyDescent="0.35">
      <c r="A86" s="40"/>
      <c r="B86" s="49" t="s">
        <v>117</v>
      </c>
      <c r="C86" s="38" t="s">
        <v>82</v>
      </c>
      <c r="D86" s="38" t="s">
        <v>86</v>
      </c>
      <c r="E86" s="38"/>
      <c r="F86" s="38">
        <v>100</v>
      </c>
      <c r="G86" s="38">
        <v>100</v>
      </c>
      <c r="H86" s="38"/>
      <c r="I86" s="38">
        <v>105</v>
      </c>
      <c r="J86" s="38">
        <v>105</v>
      </c>
      <c r="K86" s="38"/>
      <c r="L86" s="38">
        <v>5</v>
      </c>
      <c r="M86" s="38">
        <v>5</v>
      </c>
    </row>
    <row r="87" spans="1:13" s="42" customFormat="1" ht="102.6" customHeight="1" thickBot="1" x14ac:dyDescent="0.35">
      <c r="A87" s="40"/>
      <c r="B87" s="49" t="s">
        <v>118</v>
      </c>
      <c r="C87" s="38" t="s">
        <v>82</v>
      </c>
      <c r="D87" s="38" t="s">
        <v>86</v>
      </c>
      <c r="E87" s="38">
        <v>100</v>
      </c>
      <c r="F87" s="38"/>
      <c r="G87" s="38">
        <v>100</v>
      </c>
      <c r="H87" s="38">
        <v>100</v>
      </c>
      <c r="I87" s="38"/>
      <c r="J87" s="38">
        <v>100</v>
      </c>
      <c r="K87" s="38">
        <v>0</v>
      </c>
      <c r="L87" s="38">
        <v>0</v>
      </c>
      <c r="M87" s="38">
        <v>0</v>
      </c>
    </row>
    <row r="88" spans="1:13" ht="30" customHeight="1" thickBot="1" x14ac:dyDescent="0.35">
      <c r="A88" s="58" t="s">
        <v>122</v>
      </c>
      <c r="B88" s="59"/>
      <c r="C88" s="59"/>
      <c r="D88" s="59"/>
      <c r="E88" s="59"/>
      <c r="F88" s="59"/>
      <c r="G88" s="59"/>
      <c r="H88" s="59"/>
      <c r="I88" s="59"/>
      <c r="J88" s="59"/>
      <c r="K88" s="59"/>
      <c r="L88" s="59"/>
      <c r="M88" s="60"/>
    </row>
    <row r="89" spans="1:13" ht="63" customHeight="1" thickBot="1" x14ac:dyDescent="0.35">
      <c r="A89" s="58" t="s">
        <v>123</v>
      </c>
      <c r="B89" s="59"/>
      <c r="C89" s="59"/>
      <c r="D89" s="59"/>
      <c r="E89" s="59"/>
      <c r="F89" s="59"/>
      <c r="G89" s="59"/>
      <c r="H89" s="59"/>
      <c r="I89" s="59"/>
      <c r="J89" s="59"/>
      <c r="K89" s="59"/>
      <c r="L89" s="59"/>
      <c r="M89" s="60"/>
    </row>
    <row r="90" spans="1:13" ht="301.2" customHeight="1" x14ac:dyDescent="0.3">
      <c r="A90" s="61" t="s">
        <v>126</v>
      </c>
      <c r="B90" s="61"/>
      <c r="C90" s="61"/>
      <c r="D90" s="61"/>
      <c r="E90" s="61"/>
      <c r="F90" s="61"/>
      <c r="G90" s="61"/>
      <c r="H90" s="61"/>
      <c r="I90" s="61"/>
      <c r="J90" s="61"/>
      <c r="K90" s="61"/>
      <c r="L90" s="61"/>
      <c r="M90" s="61"/>
    </row>
    <row r="91" spans="1:13" ht="261.60000000000002" customHeight="1" x14ac:dyDescent="0.3">
      <c r="A91" s="62" t="s">
        <v>125</v>
      </c>
      <c r="B91" s="62"/>
      <c r="C91" s="62"/>
      <c r="D91" s="62"/>
      <c r="E91" s="62"/>
      <c r="F91" s="62"/>
      <c r="G91" s="62"/>
      <c r="H91" s="62"/>
      <c r="I91" s="62"/>
      <c r="J91" s="62"/>
      <c r="K91" s="62"/>
      <c r="L91" s="62"/>
      <c r="M91" s="62"/>
    </row>
    <row r="92" spans="1:13" ht="6.6" customHeight="1" x14ac:dyDescent="0.3">
      <c r="A92" s="1" t="s">
        <v>124</v>
      </c>
      <c r="H92" s="24"/>
    </row>
    <row r="93" spans="1:13" ht="22.95" customHeight="1" x14ac:dyDescent="0.3">
      <c r="A93" s="63" t="s">
        <v>87</v>
      </c>
      <c r="B93" s="63"/>
      <c r="C93" s="63"/>
      <c r="D93" s="63"/>
      <c r="E93" s="63"/>
      <c r="F93" s="63"/>
      <c r="G93" s="63"/>
      <c r="H93" s="63"/>
      <c r="I93" s="63"/>
      <c r="J93" s="63"/>
      <c r="K93" s="63"/>
      <c r="L93" s="63"/>
      <c r="M93" s="63"/>
    </row>
    <row r="94" spans="1:13" ht="18" customHeight="1" x14ac:dyDescent="0.3">
      <c r="B94" s="66" t="s">
        <v>97</v>
      </c>
      <c r="C94" s="66"/>
      <c r="D94" s="66"/>
      <c r="E94" s="66"/>
      <c r="F94" s="66"/>
      <c r="G94" s="33"/>
      <c r="J94" s="64" t="s">
        <v>98</v>
      </c>
      <c r="K94" s="64"/>
    </row>
    <row r="95" spans="1:13" ht="12.6" customHeight="1" x14ac:dyDescent="0.3">
      <c r="B95" s="22"/>
      <c r="G95" s="34" t="s">
        <v>99</v>
      </c>
      <c r="J95" s="65" t="s">
        <v>100</v>
      </c>
      <c r="K95" s="65"/>
    </row>
    <row r="96" spans="1:13" x14ac:dyDescent="0.3">
      <c r="B96" s="57" t="s">
        <v>101</v>
      </c>
      <c r="C96" s="57"/>
      <c r="G96" s="33"/>
      <c r="J96" s="64" t="s">
        <v>102</v>
      </c>
      <c r="K96" s="64"/>
    </row>
    <row r="97" spans="2:11" x14ac:dyDescent="0.3">
      <c r="G97" s="34" t="s">
        <v>99</v>
      </c>
      <c r="J97" s="65" t="s">
        <v>100</v>
      </c>
      <c r="K97" s="65"/>
    </row>
    <row r="98" spans="2:11" x14ac:dyDescent="0.3">
      <c r="B98" s="22"/>
    </row>
    <row r="105" spans="2:11" ht="21" customHeight="1" x14ac:dyDescent="0.35">
      <c r="B105" s="7"/>
    </row>
  </sheetData>
  <mergeCells count="68">
    <mergeCell ref="A14:A15"/>
    <mergeCell ref="E14:K14"/>
    <mergeCell ref="L14:M14"/>
    <mergeCell ref="E15:K15"/>
    <mergeCell ref="L15:M15"/>
    <mergeCell ref="C12:K12"/>
    <mergeCell ref="L12:M12"/>
    <mergeCell ref="C13:K13"/>
    <mergeCell ref="L13:M13"/>
    <mergeCell ref="J97:K97"/>
    <mergeCell ref="B25:M25"/>
    <mergeCell ref="A27:L27"/>
    <mergeCell ref="B29:B30"/>
    <mergeCell ref="C29:E29"/>
    <mergeCell ref="F29:H29"/>
    <mergeCell ref="I29:K29"/>
    <mergeCell ref="A40:K40"/>
    <mergeCell ref="A42:K42"/>
    <mergeCell ref="A44:A45"/>
    <mergeCell ref="B44:B45"/>
    <mergeCell ref="C44:E44"/>
    <mergeCell ref="I1:L1"/>
    <mergeCell ref="I2:L2"/>
    <mergeCell ref="I3:L3"/>
    <mergeCell ref="I4:L4"/>
    <mergeCell ref="I6:L6"/>
    <mergeCell ref="C9:L9"/>
    <mergeCell ref="B24:M24"/>
    <mergeCell ref="A16:M16"/>
    <mergeCell ref="B17:M17"/>
    <mergeCell ref="B18:M18"/>
    <mergeCell ref="B19:M19"/>
    <mergeCell ref="A20:K20"/>
    <mergeCell ref="A21:M21"/>
    <mergeCell ref="A22:K22"/>
    <mergeCell ref="B23:M23"/>
    <mergeCell ref="A10:A11"/>
    <mergeCell ref="C10:K10"/>
    <mergeCell ref="L10:M10"/>
    <mergeCell ref="E11:I11"/>
    <mergeCell ref="L11:M11"/>
    <mergeCell ref="A12:A13"/>
    <mergeCell ref="F44:H44"/>
    <mergeCell ref="I44:K44"/>
    <mergeCell ref="A81:M81"/>
    <mergeCell ref="A50:L50"/>
    <mergeCell ref="A51:A52"/>
    <mergeCell ref="B51:B52"/>
    <mergeCell ref="C51:C52"/>
    <mergeCell ref="D51:D52"/>
    <mergeCell ref="E51:G51"/>
    <mergeCell ref="H51:J51"/>
    <mergeCell ref="K51:M51"/>
    <mergeCell ref="D55:D59"/>
    <mergeCell ref="A64:M64"/>
    <mergeCell ref="D66:D67"/>
    <mergeCell ref="D69:D70"/>
    <mergeCell ref="A74:M74"/>
    <mergeCell ref="B96:C96"/>
    <mergeCell ref="A88:M88"/>
    <mergeCell ref="A89:M89"/>
    <mergeCell ref="A90:M90"/>
    <mergeCell ref="A91:M91"/>
    <mergeCell ref="A93:M93"/>
    <mergeCell ref="J94:K94"/>
    <mergeCell ref="J95:K95"/>
    <mergeCell ref="J96:K96"/>
    <mergeCell ref="B94:F94"/>
  </mergeCells>
  <pageMargins left="0.70866141732283472" right="0.70866141732283472" top="0.74803149606299213" bottom="0.74803149606299213" header="0.31496062992125984" footer="0.31496062992125984"/>
  <pageSetup paperSize="9" scale="74" fitToHeight="0" orientation="landscape" horizontalDpi="300" verticalDpi="300" r:id="rId1"/>
  <rowBreaks count="3" manualBreakCount="3">
    <brk id="39" max="16383" man="1"/>
    <brk id="49"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звіт паспорта 0712010 за 2020р</vt:lpstr>
      <vt:lpstr>'звіт паспорта 0712010 за 2020р'!Область_печати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Економист</dc:creator>
  <cp:lastModifiedBy>Економист</cp:lastModifiedBy>
  <cp:lastPrinted>2021-02-03T12:57:45Z</cp:lastPrinted>
  <dcterms:created xsi:type="dcterms:W3CDTF">2020-02-13T15:06:08Z</dcterms:created>
  <dcterms:modified xsi:type="dcterms:W3CDTF">2021-02-03T13:15:58Z</dcterms:modified>
</cp:coreProperties>
</file>