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2144 Форма 2020-2 на 2021друк" sheetId="1" r:id="rId1"/>
  </sheets>
  <externalReferences>
    <externalReference r:id="rId2"/>
  </externalReferences>
  <definedNames>
    <definedName name="_xlnm.Print_Area" localSheetId="0">'2144 Форма 2020-2 на 2021друк'!$A$1:$N$486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9" i="1" l="1"/>
  <c r="I190" i="1"/>
  <c r="I188" i="1"/>
  <c r="F190" i="1"/>
  <c r="F189" i="1"/>
  <c r="F188" i="1"/>
  <c r="K120" i="1"/>
  <c r="G120" i="1"/>
  <c r="E473" i="1" l="1"/>
  <c r="D472" i="1"/>
  <c r="C472" i="1"/>
  <c r="D471" i="1"/>
  <c r="C471" i="1"/>
  <c r="D470" i="1"/>
  <c r="C470" i="1"/>
  <c r="D469" i="1"/>
  <c r="C469" i="1"/>
  <c r="D468" i="1"/>
  <c r="C468" i="1"/>
  <c r="D467" i="1"/>
  <c r="C467" i="1"/>
  <c r="D466" i="1"/>
  <c r="C466" i="1"/>
  <c r="D465" i="1"/>
  <c r="C465" i="1"/>
  <c r="D464" i="1"/>
  <c r="C464" i="1"/>
  <c r="D463" i="1"/>
  <c r="C463" i="1"/>
  <c r="D462" i="1"/>
  <c r="C462" i="1"/>
  <c r="D461" i="1"/>
  <c r="C461" i="1"/>
  <c r="D460" i="1"/>
  <c r="C460" i="1"/>
  <c r="D459" i="1"/>
  <c r="C459" i="1"/>
  <c r="D458" i="1"/>
  <c r="C458" i="1"/>
  <c r="D457" i="1"/>
  <c r="C457" i="1"/>
  <c r="D456" i="1"/>
  <c r="C456" i="1"/>
  <c r="D455" i="1"/>
  <c r="C455" i="1"/>
  <c r="D454" i="1"/>
  <c r="C454" i="1"/>
  <c r="D453" i="1"/>
  <c r="C453" i="1"/>
  <c r="D452" i="1"/>
  <c r="C452" i="1"/>
  <c r="D451" i="1"/>
  <c r="C451" i="1"/>
  <c r="D450" i="1"/>
  <c r="C450" i="1"/>
  <c r="D449" i="1"/>
  <c r="C449" i="1"/>
  <c r="D448" i="1"/>
  <c r="C448" i="1"/>
  <c r="D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D421" i="1"/>
  <c r="C421" i="1"/>
  <c r="D420" i="1"/>
  <c r="C420" i="1"/>
  <c r="D419" i="1"/>
  <c r="C419" i="1"/>
  <c r="N409" i="1"/>
  <c r="H409" i="1"/>
  <c r="N408" i="1"/>
  <c r="H408" i="1"/>
  <c r="N407" i="1"/>
  <c r="H407" i="1"/>
  <c r="N406" i="1"/>
  <c r="H406" i="1"/>
  <c r="N405" i="1"/>
  <c r="H405" i="1"/>
  <c r="N404" i="1"/>
  <c r="H404" i="1"/>
  <c r="N403" i="1"/>
  <c r="H403" i="1"/>
  <c r="N402" i="1"/>
  <c r="H402" i="1"/>
  <c r="N401" i="1"/>
  <c r="H401" i="1"/>
  <c r="N400" i="1"/>
  <c r="H400" i="1"/>
  <c r="N399" i="1"/>
  <c r="H399" i="1"/>
  <c r="N398" i="1"/>
  <c r="H398" i="1"/>
  <c r="N397" i="1"/>
  <c r="H397" i="1"/>
  <c r="N396" i="1"/>
  <c r="H396" i="1"/>
  <c r="N395" i="1"/>
  <c r="H395" i="1"/>
  <c r="N394" i="1"/>
  <c r="H394" i="1"/>
  <c r="N393" i="1"/>
  <c r="H393" i="1"/>
  <c r="N392" i="1"/>
  <c r="H392" i="1"/>
  <c r="N391" i="1"/>
  <c r="H391" i="1"/>
  <c r="N390" i="1"/>
  <c r="H390" i="1"/>
  <c r="N389" i="1"/>
  <c r="H389" i="1"/>
  <c r="N388" i="1"/>
  <c r="H388" i="1"/>
  <c r="N387" i="1"/>
  <c r="H387" i="1"/>
  <c r="N386" i="1"/>
  <c r="H386" i="1"/>
  <c r="N385" i="1"/>
  <c r="H385" i="1"/>
  <c r="N384" i="1"/>
  <c r="I384" i="1"/>
  <c r="H384" i="1"/>
  <c r="D384" i="1"/>
  <c r="N383" i="1"/>
  <c r="H383" i="1"/>
  <c r="N382" i="1"/>
  <c r="H382" i="1"/>
  <c r="N381" i="1"/>
  <c r="H381" i="1"/>
  <c r="N380" i="1"/>
  <c r="H380" i="1"/>
  <c r="N379" i="1"/>
  <c r="H379" i="1"/>
  <c r="N378" i="1"/>
  <c r="H378" i="1"/>
  <c r="N377" i="1"/>
  <c r="H377" i="1"/>
  <c r="N376" i="1"/>
  <c r="H376" i="1"/>
  <c r="N375" i="1"/>
  <c r="H375" i="1"/>
  <c r="N374" i="1"/>
  <c r="H374" i="1"/>
  <c r="N373" i="1"/>
  <c r="H373" i="1"/>
  <c r="N372" i="1"/>
  <c r="H372" i="1"/>
  <c r="N371" i="1"/>
  <c r="H371" i="1"/>
  <c r="N370" i="1"/>
  <c r="H370" i="1"/>
  <c r="N369" i="1"/>
  <c r="H369" i="1"/>
  <c r="N368" i="1"/>
  <c r="H368" i="1"/>
  <c r="N367" i="1"/>
  <c r="H367" i="1"/>
  <c r="N366" i="1"/>
  <c r="H366" i="1"/>
  <c r="N365" i="1"/>
  <c r="H365" i="1"/>
  <c r="N364" i="1"/>
  <c r="H364" i="1"/>
  <c r="N363" i="1"/>
  <c r="H363" i="1"/>
  <c r="N362" i="1"/>
  <c r="H362" i="1"/>
  <c r="N361" i="1"/>
  <c r="H361" i="1"/>
  <c r="N360" i="1"/>
  <c r="H360" i="1"/>
  <c r="N359" i="1"/>
  <c r="H359" i="1"/>
  <c r="N358" i="1"/>
  <c r="H358" i="1"/>
  <c r="N357" i="1"/>
  <c r="H357" i="1"/>
  <c r="N356" i="1"/>
  <c r="H356" i="1"/>
  <c r="N355" i="1"/>
  <c r="I355" i="1"/>
  <c r="H355" i="1"/>
  <c r="D355"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E320" i="1"/>
  <c r="C320" i="1"/>
  <c r="C447" i="1" s="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E291" i="1"/>
  <c r="N291" i="1" s="1"/>
  <c r="I252" i="1"/>
  <c r="F240" i="1"/>
  <c r="E240" i="1"/>
  <c r="D240" i="1"/>
  <c r="C240" i="1"/>
  <c r="L227" i="1"/>
  <c r="K227" i="1"/>
  <c r="J227" i="1"/>
  <c r="I227" i="1"/>
  <c r="H227" i="1"/>
  <c r="G227" i="1"/>
  <c r="F227" i="1"/>
  <c r="E227" i="1"/>
  <c r="D227" i="1"/>
  <c r="C227" i="1"/>
  <c r="L212" i="1"/>
  <c r="K212" i="1"/>
  <c r="J212" i="1"/>
  <c r="I212" i="1"/>
  <c r="H212" i="1"/>
  <c r="G212" i="1"/>
  <c r="F212" i="1"/>
  <c r="E212" i="1"/>
  <c r="D212" i="1"/>
  <c r="C212" i="1"/>
  <c r="K200" i="1"/>
  <c r="H200" i="1"/>
  <c r="I198" i="1"/>
  <c r="K198" i="1" s="1"/>
  <c r="F198" i="1"/>
  <c r="H198" i="1" s="1"/>
  <c r="I197" i="1"/>
  <c r="K197" i="1" s="1"/>
  <c r="F197" i="1"/>
  <c r="H197" i="1" s="1"/>
  <c r="I196" i="1"/>
  <c r="K196" i="1" s="1"/>
  <c r="F196" i="1"/>
  <c r="H196" i="1" s="1"/>
  <c r="K194" i="1"/>
  <c r="H194" i="1"/>
  <c r="K193" i="1"/>
  <c r="H193" i="1"/>
  <c r="K192" i="1"/>
  <c r="H192" i="1"/>
  <c r="K190" i="1"/>
  <c r="H190" i="1"/>
  <c r="K189" i="1"/>
  <c r="H189" i="1"/>
  <c r="K188" i="1"/>
  <c r="H188" i="1"/>
  <c r="K179" i="1"/>
  <c r="H179" i="1"/>
  <c r="K178" i="1"/>
  <c r="H178" i="1"/>
  <c r="K177" i="1"/>
  <c r="H177" i="1"/>
  <c r="N175" i="1"/>
  <c r="K175" i="1"/>
  <c r="N174" i="1"/>
  <c r="K174" i="1"/>
  <c r="N173" i="1"/>
  <c r="K173" i="1"/>
  <c r="N171" i="1"/>
  <c r="K171" i="1"/>
  <c r="N170" i="1"/>
  <c r="K170" i="1"/>
  <c r="N169" i="1"/>
  <c r="K169" i="1"/>
  <c r="N167" i="1"/>
  <c r="K167" i="1"/>
  <c r="H167" i="1"/>
  <c r="N166" i="1"/>
  <c r="K166" i="1"/>
  <c r="H166" i="1"/>
  <c r="N165" i="1"/>
  <c r="K165" i="1"/>
  <c r="H165" i="1"/>
  <c r="L125" i="1"/>
  <c r="J153" i="1" s="1"/>
  <c r="J154" i="1" s="1"/>
  <c r="H125" i="1"/>
  <c r="F153" i="1" s="1"/>
  <c r="F154" i="1" s="1"/>
  <c r="K124" i="1"/>
  <c r="K123" i="1" s="1"/>
  <c r="J124" i="1"/>
  <c r="J123" i="1" s="1"/>
  <c r="G124" i="1"/>
  <c r="M123" i="1"/>
  <c r="L123" i="1"/>
  <c r="I123" i="1"/>
  <c r="H123" i="1"/>
  <c r="G123" i="1"/>
  <c r="K122" i="1"/>
  <c r="N122" i="1" s="1"/>
  <c r="J122" i="1"/>
  <c r="G122" i="1"/>
  <c r="N121" i="1"/>
  <c r="J121" i="1"/>
  <c r="I120" i="1"/>
  <c r="N120" i="1"/>
  <c r="N118" i="1" s="1"/>
  <c r="N119" i="1"/>
  <c r="J119" i="1"/>
  <c r="M118" i="1"/>
  <c r="L118" i="1"/>
  <c r="I118" i="1"/>
  <c r="H118" i="1"/>
  <c r="G118" i="1"/>
  <c r="N117" i="1"/>
  <c r="J117" i="1"/>
  <c r="N116" i="1"/>
  <c r="J116" i="1"/>
  <c r="N115" i="1"/>
  <c r="J115" i="1"/>
  <c r="N114" i="1"/>
  <c r="J114" i="1"/>
  <c r="J113" i="1" s="1"/>
  <c r="N113" i="1"/>
  <c r="M113" i="1"/>
  <c r="M125" i="1" s="1"/>
  <c r="K153" i="1" s="1"/>
  <c r="K154" i="1" s="1"/>
  <c r="L113" i="1"/>
  <c r="K113" i="1"/>
  <c r="I113" i="1"/>
  <c r="H113" i="1"/>
  <c r="G113" i="1"/>
  <c r="N112" i="1"/>
  <c r="J112" i="1"/>
  <c r="N111" i="1"/>
  <c r="J111" i="1"/>
  <c r="N110" i="1"/>
  <c r="J110" i="1"/>
  <c r="N109" i="1"/>
  <c r="J109" i="1"/>
  <c r="N108" i="1"/>
  <c r="J108" i="1"/>
  <c r="N107" i="1"/>
  <c r="J107" i="1"/>
  <c r="N106" i="1"/>
  <c r="J106" i="1"/>
  <c r="M89" i="1"/>
  <c r="M144" i="1" s="1"/>
  <c r="M145" i="1" s="1"/>
  <c r="K88" i="1"/>
  <c r="N88" i="1" s="1"/>
  <c r="N87" i="1" s="1"/>
  <c r="G88" i="1"/>
  <c r="J88" i="1" s="1"/>
  <c r="J87" i="1" s="1"/>
  <c r="C88" i="1"/>
  <c r="F88" i="1" s="1"/>
  <c r="F87" i="1" s="1"/>
  <c r="M87" i="1"/>
  <c r="L87" i="1"/>
  <c r="I87" i="1"/>
  <c r="H87" i="1"/>
  <c r="E87" i="1"/>
  <c r="D87" i="1"/>
  <c r="N86" i="1"/>
  <c r="G86" i="1"/>
  <c r="J86" i="1" s="1"/>
  <c r="F86" i="1"/>
  <c r="C86" i="1"/>
  <c r="N85" i="1"/>
  <c r="G85" i="1"/>
  <c r="J85" i="1" s="1"/>
  <c r="C85" i="1"/>
  <c r="F85" i="1" s="1"/>
  <c r="N84" i="1"/>
  <c r="J84" i="1"/>
  <c r="J82" i="1" s="1"/>
  <c r="F84" i="1"/>
  <c r="N83" i="1"/>
  <c r="J83" i="1"/>
  <c r="F83" i="1"/>
  <c r="N82" i="1"/>
  <c r="M82" i="1"/>
  <c r="L82" i="1"/>
  <c r="K82" i="1"/>
  <c r="I82" i="1"/>
  <c r="H82" i="1"/>
  <c r="G82" i="1"/>
  <c r="F82" i="1"/>
  <c r="E82" i="1"/>
  <c r="E89" i="1" s="1"/>
  <c r="E144" i="1" s="1"/>
  <c r="E145" i="1" s="1"/>
  <c r="D82" i="1"/>
  <c r="C82" i="1"/>
  <c r="N81" i="1"/>
  <c r="J81" i="1"/>
  <c r="F81" i="1"/>
  <c r="N80" i="1"/>
  <c r="J80" i="1"/>
  <c r="F80" i="1"/>
  <c r="N79" i="1"/>
  <c r="J79" i="1"/>
  <c r="J77" i="1" s="1"/>
  <c r="F79" i="1"/>
  <c r="N78" i="1"/>
  <c r="N77" i="1" s="1"/>
  <c r="J78" i="1"/>
  <c r="F78" i="1"/>
  <c r="F77" i="1" s="1"/>
  <c r="M77" i="1"/>
  <c r="L77" i="1"/>
  <c r="L89" i="1" s="1"/>
  <c r="L144" i="1" s="1"/>
  <c r="L145" i="1" s="1"/>
  <c r="K77" i="1"/>
  <c r="I77" i="1"/>
  <c r="I89" i="1" s="1"/>
  <c r="I144" i="1" s="1"/>
  <c r="I145" i="1" s="1"/>
  <c r="H77" i="1"/>
  <c r="H89" i="1" s="1"/>
  <c r="H144" i="1" s="1"/>
  <c r="H145" i="1" s="1"/>
  <c r="G77" i="1"/>
  <c r="E77" i="1"/>
  <c r="D77" i="1"/>
  <c r="D89" i="1" s="1"/>
  <c r="D144" i="1" s="1"/>
  <c r="D145" i="1" s="1"/>
  <c r="C77" i="1"/>
  <c r="N76" i="1"/>
  <c r="J76" i="1"/>
  <c r="F76" i="1"/>
  <c r="N75" i="1"/>
  <c r="J75" i="1"/>
  <c r="F75" i="1"/>
  <c r="N74" i="1"/>
  <c r="J74" i="1"/>
  <c r="F74" i="1"/>
  <c r="N73" i="1"/>
  <c r="J73" i="1"/>
  <c r="F73" i="1"/>
  <c r="N72" i="1"/>
  <c r="J72" i="1"/>
  <c r="F72" i="1"/>
  <c r="N71" i="1"/>
  <c r="J71" i="1"/>
  <c r="F71" i="1"/>
  <c r="N70" i="1"/>
  <c r="J70" i="1"/>
  <c r="F70" i="1"/>
  <c r="M62" i="1"/>
  <c r="L62" i="1"/>
  <c r="I62" i="1"/>
  <c r="H62" i="1"/>
  <c r="N60" i="1"/>
  <c r="J60" i="1"/>
  <c r="N58" i="1"/>
  <c r="J58" i="1"/>
  <c r="N57" i="1"/>
  <c r="J57" i="1"/>
  <c r="N56" i="1"/>
  <c r="J56" i="1"/>
  <c r="N55" i="1"/>
  <c r="J55" i="1"/>
  <c r="N54" i="1"/>
  <c r="L54" i="1"/>
  <c r="J54" i="1"/>
  <c r="H54" i="1"/>
  <c r="M45" i="1"/>
  <c r="L45" i="1"/>
  <c r="K45" i="1"/>
  <c r="I45" i="1"/>
  <c r="H45" i="1"/>
  <c r="G45" i="1"/>
  <c r="E45" i="1"/>
  <c r="D45" i="1"/>
  <c r="C45" i="1"/>
  <c r="N43" i="1"/>
  <c r="J43" i="1"/>
  <c r="F43" i="1"/>
  <c r="F42" i="1"/>
  <c r="N41" i="1"/>
  <c r="J41" i="1"/>
  <c r="F41" i="1"/>
  <c r="N40" i="1"/>
  <c r="J40" i="1"/>
  <c r="F40" i="1"/>
  <c r="N39" i="1"/>
  <c r="J39" i="1"/>
  <c r="F39" i="1"/>
  <c r="N38" i="1"/>
  <c r="J38" i="1"/>
  <c r="F38" i="1"/>
  <c r="N37" i="1"/>
  <c r="L37" i="1"/>
  <c r="J37" i="1"/>
  <c r="J45" i="1" s="1"/>
  <c r="H37" i="1"/>
  <c r="F37" i="1"/>
  <c r="D37" i="1"/>
  <c r="N36" i="1"/>
  <c r="N45" i="1" s="1"/>
  <c r="J36" i="1"/>
  <c r="F36" i="1"/>
  <c r="F45" i="1" s="1"/>
  <c r="G87" i="1" l="1"/>
  <c r="G89" i="1" s="1"/>
  <c r="N124" i="1"/>
  <c r="N123" i="1" s="1"/>
  <c r="F89" i="1"/>
  <c r="E346" i="1" s="1"/>
  <c r="N89" i="1"/>
  <c r="N125" i="1"/>
  <c r="D473" i="1"/>
  <c r="N346" i="1"/>
  <c r="J120" i="1"/>
  <c r="J118" i="1" s="1"/>
  <c r="J125" i="1" s="1"/>
  <c r="J89" i="1"/>
  <c r="C87" i="1"/>
  <c r="C89" i="1" s="1"/>
  <c r="C144" i="1" s="1"/>
  <c r="K87" i="1"/>
  <c r="K89" i="1" s="1"/>
  <c r="G125" i="1"/>
  <c r="I125" i="1"/>
  <c r="G153" i="1" s="1"/>
  <c r="G154" i="1" s="1"/>
  <c r="K118" i="1"/>
  <c r="K125" i="1" s="1"/>
  <c r="D418" i="1"/>
  <c r="C291" i="1"/>
  <c r="D410" i="1" l="1"/>
  <c r="H410" i="1" s="1"/>
  <c r="G144" i="1"/>
  <c r="I153" i="1"/>
  <c r="K53" i="1"/>
  <c r="E153" i="1"/>
  <c r="G53" i="1"/>
  <c r="I154" i="1"/>
  <c r="L153" i="1"/>
  <c r="L154" i="1" s="1"/>
  <c r="C145" i="1"/>
  <c r="F144" i="1"/>
  <c r="F145" i="1" s="1"/>
  <c r="C418" i="1"/>
  <c r="C346" i="1"/>
  <c r="C473" i="1" s="1"/>
  <c r="E154" i="1"/>
  <c r="H153" i="1"/>
  <c r="H154" i="1" s="1"/>
  <c r="G145" i="1"/>
  <c r="J144" i="1"/>
  <c r="J145" i="1" s="1"/>
  <c r="I410" i="1"/>
  <c r="N410" i="1" s="1"/>
  <c r="K144" i="1"/>
  <c r="K62" i="1" l="1"/>
  <c r="N53" i="1"/>
  <c r="N62" i="1" s="1"/>
  <c r="G62" i="1"/>
  <c r="J53" i="1"/>
  <c r="J62" i="1" s="1"/>
  <c r="K145" i="1"/>
  <c r="N144" i="1"/>
  <c r="N145" i="1" s="1"/>
</calcChain>
</file>

<file path=xl/sharedStrings.xml><?xml version="1.0" encoding="utf-8"?>
<sst xmlns="http://schemas.openxmlformats.org/spreadsheetml/2006/main" count="807" uniqueCount="252">
  <si>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</si>
  <si>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</si>
  <si>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</si>
  <si>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</si>
  <si>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</si>
  <si>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</si>
  <si>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_ Управління охорони здоров’я Чернігівської міської ради   </t>
  </si>
  <si>
    <t>_____07_____________</t>
  </si>
  <si>
    <t>02013308</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</si>
  <si>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</si>
  <si>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</si>
  <si>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</si>
  <si>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___ Управління охорони здоров’я Чернігівської міської ради   </t>
  </si>
  <si>
    <t>071</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</si>
  <si>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</si>
  <si>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</si>
  <si>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__0712144______________________ </t>
  </si>
  <si>
    <t>_____2144___________</t>
  </si>
  <si>
    <t>_____0763___________</t>
  </si>
  <si>
    <t>__Централізовані заходи з лікування хворих на цукровий та нецукровий діабет________________</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</si>
  <si>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</si>
  <si>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</si>
  <si>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</si>
  <si>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</si>
  <si>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</si>
  <si>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 на 2021- 2023 роки:</t>
  </si>
  <si>
    <t>1) мета бюджетної програми, строки її реалізації;</t>
  </si>
  <si>
    <t>2) завдання бюджетної програми;</t>
  </si>
  <si>
    <t>3) підстави реалізації бюджетної програми.</t>
  </si>
  <si>
    <t xml:space="preserve">Конституція України (Закон України від 28.06.1996 №254 к/96-ВР); Бюджетний кодекс України (Закон України від 08.07.2010 № 2456-У1 зі змінами); Закон України "Про Державний бюджет України на 2020 рік" від 14 листопада 2019 року № 294-ІХ; Закон України від 19.11.1992 № 2801-ХІІ "Основи законодавства України про охорону здоров'я";Закон України від 19.10.2017 № 2168-VIII " Про державні фінансові гарантії медичного обслуговування населення",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бюджетів";рішення Чернігівської  міської ради від 28 листопада 2019 року № 48/VII -25 "Про міський бюджет на 2020 рік" (зі змінами та доповненнями ); рішення Чернігівської міської ради від 21.08.2018 № 33/VII – 4  «Про Комплексну міську програму “Здоров’я чернігівців” на 2018-2021 роки» (зі змінами), </t>
  </si>
  <si>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</si>
  <si>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</si>
  <si>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</si>
  <si>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</si>
  <si>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</si>
  <si>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</si>
  <si>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</si>
  <si>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(проєкт)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</si>
  <si>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</si>
  <si>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</si>
  <si>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</si>
  <si>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</si>
  <si>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</si>
  <si>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</si>
  <si>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</si>
  <si>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</si>
  <si>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</si>
  <si>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</si>
  <si>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</si>
  <si>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</si>
  <si>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</si>
  <si>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</si>
  <si>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</si>
  <si>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</si>
  <si>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</si>
  <si>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</si>
  <si>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</si>
  <si>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</si>
  <si>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</si>
  <si>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</si>
  <si>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</si>
  <si>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</si>
  <si>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</si>
  <si>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2021 рік (проект)</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</si>
  <si>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</si>
  <si>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</si>
  <si>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</si>
  <si>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</si>
  <si>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</si>
  <si>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</si>
  <si>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</si>
  <si>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</si>
  <si>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</si>
  <si>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</si>
  <si>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</si>
  <si>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</si>
  <si>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</si>
  <si>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</si>
  <si>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виплати населенню</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</si>
  <si>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</si>
  <si>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</si>
  <si>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</si>
  <si>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</si>
  <si>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</si>
  <si>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12) Надання кредитів за кодами Класифікації кредитування бюджету у 2019 - 2020 роках</t>
  </si>
  <si>
    <t>Код  класифікації кредитування бюджету</t>
  </si>
  <si>
    <t>20201 рік (проект)</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</si>
  <si>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</si>
  <si>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</si>
  <si>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</si>
  <si>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</si>
  <si>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</si>
  <si>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</si>
  <si>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</si>
  <si>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Централізовані заходи з лікування хворих на цукровий та нецукровий діабет</t>
  </si>
  <si>
    <t>22) витрати за напрямами використання бюджетних коштів у 2021 - 2023 роках:</t>
  </si>
  <si>
    <t>2022рік (прогноз)</t>
  </si>
  <si>
    <t>2023рік (прогноз)</t>
  </si>
  <si>
    <t>8. Результативні показники бюджетної програми:</t>
  </si>
  <si>
    <t>1) результативні показники бюджетної програми у 2019- 2021 роках:</t>
  </si>
  <si>
    <t>№ з/п</t>
  </si>
  <si>
    <t>Показники</t>
  </si>
  <si>
    <t>Одиниця виміру</t>
  </si>
  <si>
    <t>Джерело інформації</t>
  </si>
  <si>
    <t>загальний фонд</t>
  </si>
  <si>
    <t>спеціальний фонд</t>
  </si>
  <si>
    <t>1. Показники затрат</t>
  </si>
  <si>
    <t>видатки на забеспечення медикаментами хворих на цукровий діабет препаратами інсуліну</t>
  </si>
  <si>
    <t>тис. грн</t>
  </si>
  <si>
    <t>кошторис</t>
  </si>
  <si>
    <t>видатки на забеспечення медикаментами хворих на цукровий діабет ІІ типу</t>
  </si>
  <si>
    <t>видатки на забеспечення медикаментами хворих на нецукровий діабет</t>
  </si>
  <si>
    <t>2. Показники продукту</t>
  </si>
  <si>
    <t>кількість хворих, на цукровий діабет, що забезпечуються препаратами інсуліну</t>
  </si>
  <si>
    <t>осіб</t>
  </si>
  <si>
    <t>звіт</t>
  </si>
  <si>
    <t xml:space="preserve">кількість хворих, на цукровий діабет ІІ типу, що забезпечуються цукрознижуючими та таблетованими препаратами </t>
  </si>
  <si>
    <t xml:space="preserve">кількість хворих, на нецукровий діабет, що забезпечуються таблетованими препаратами </t>
  </si>
  <si>
    <t>3. Показники ефективності</t>
  </si>
  <si>
    <t>Середні видатки на лікування 1-го  хворого на цукровий діабет препаратами інсуліну</t>
  </si>
  <si>
    <t>грн</t>
  </si>
  <si>
    <t>розрахунок</t>
  </si>
  <si>
    <t xml:space="preserve">Середні видатки на лікування 1-го  хворого на цукровий  діабет ІІ типу цукрознижуючими таблетованими препаратами </t>
  </si>
  <si>
    <t>Середні видатки на лікування 1-го  хворого на нецукровий діабет таблетованими препаратами</t>
  </si>
  <si>
    <t>4. Показники якості</t>
  </si>
  <si>
    <t>Рівень забезпеченості хворих на цукровий діабет препаратами інсуліну</t>
  </si>
  <si>
    <t>%</t>
  </si>
  <si>
    <t xml:space="preserve">Рівень забезпеченості хворих на цукровий діабет ІІ типу цукрознижуючими таблетованими препаратами </t>
  </si>
  <si>
    <t>Рівень забезпеченості хворих на нецукровий діабет таблетованими препаратами</t>
  </si>
  <si>
    <t>2) результативні показники бюджетної програми у 2022 - 2023 роках</t>
  </si>
  <si>
    <r>
      <t>2662=2506,8*1,062</t>
    </r>
    <r>
      <rPr>
        <sz val="12"/>
        <rFont val="Times New Roman"/>
        <family val="1"/>
        <charset val="204"/>
      </rPr>
      <t>*</t>
    </r>
  </si>
  <si>
    <t>тільки міський б-т</t>
  </si>
  <si>
    <t>кількість хворих, на цукровий діабет, що забеспечуютьсч препаратами інсуліну</t>
  </si>
  <si>
    <t xml:space="preserve">кількість хворих, на цукровий діабет ІІ типу, що забеспечуються цукрознижуючими та таблетованими препаратами </t>
  </si>
  <si>
    <t xml:space="preserve">кількість хворих, на нецукровий діабет, що забеспечуютьсч таблетованими препаратами </t>
  </si>
  <si>
    <t>9. Структура видатків на оплату праці:</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</si>
  <si>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</si>
  <si>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</si>
  <si>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</si>
  <si>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</si>
  <si>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</si>
  <si>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2021 рік</t>
  </si>
  <si>
    <t>спеціаль-ний фонд</t>
  </si>
  <si>
    <t>затвер-</t>
  </si>
  <si>
    <t>фактич-</t>
  </si>
  <si>
    <t>джено</t>
  </si>
  <si>
    <t>но зайняті</t>
  </si>
  <si>
    <t>Лікарі</t>
  </si>
  <si>
    <t>Середній медичний персонал</t>
  </si>
  <si>
    <t>Молодший медичний персонал</t>
  </si>
  <si>
    <t>Інші</t>
  </si>
  <si>
    <t>Всього штатних одиниць</t>
  </si>
  <si>
    <t>з них: штатні одиниці за загальним фондом, що враховані також у спеціальному фонді</t>
  </si>
  <si>
    <t>2022 рік</t>
  </si>
  <si>
    <t>2023рік</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</si>
  <si>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</si>
  <si>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</si>
  <si>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</si>
  <si>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</si>
  <si>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</si>
  <si>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</si>
  <si>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</si>
  <si>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32) місцеві/регіональні програми, які виконуються в межах бюджетної програми у 2022 - 2023 роках:</t>
  </si>
  <si>
    <t>12. Об'єкти, які виконуються в межах бюджетної програми/підпрограми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</si>
  <si>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</si>
  <si>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</si>
  <si>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</si>
  <si>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</si>
  <si>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</si>
  <si>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</si>
  <si>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</si>
  <si>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 xml:space="preserve">    Забезпеченість коштами і повне їх використання у 2019 році дали можливість виконати результативний показник із забезпеченості хворих на цукровий діабет препаратами інсуліну,З врахуванням забезпеченості хворих на цукровий діабет ІІ типу медикаментами за Урядовою програмою Доступні ліки, показник їх забезпеченості зріс на 24 %. Також наявність коштів дозволили провести часткове забезпечення  таблетованими препаратами  всю кількість хворих на нецукровий діабет, які знаходяться на обліку, і показник результативності зріс на 22% У 2020 році передбачається проведення видатків, передбачених на забезпечення хворих інсуліном на 90 відсотків.</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</si>
  <si>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</si>
  <si>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</si>
  <si>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</si>
  <si>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</si>
  <si>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</si>
  <si>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</si>
  <si>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</si>
  <si>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</si>
  <si>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</si>
  <si>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</si>
  <si>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</si>
  <si>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</si>
  <si>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</si>
  <si>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</si>
  <si>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</si>
  <si>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</si>
  <si>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</si>
  <si>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</si>
  <si>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природного газу</t>
  </si>
  <si>
    <t>Оплата інших енергоносіїв</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</si>
  <si>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</si>
  <si>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</si>
  <si>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</si>
  <si>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</si>
  <si>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</si>
  <si>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</si>
  <si>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</si>
  <si>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</si>
  <si>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</si>
  <si>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</si>
  <si>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</si>
  <si>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</si>
  <si>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</si>
  <si>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</si>
  <si>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</si>
  <si>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</si>
  <si>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</si>
  <si>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</si>
  <si>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</si>
  <si>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</si>
  <si>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</si>
  <si>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</si>
  <si>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</si>
  <si>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</si>
  <si>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</si>
  <si>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</si>
  <si>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</si>
  <si>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</si>
  <si>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</si>
  <si>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</si>
  <si>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2020рік</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</si>
  <si>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</si>
  <si>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</si>
  <si>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</si>
  <si>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</si>
  <si>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</si>
  <si>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</si>
  <si>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</si>
  <si>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</si>
  <si>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</si>
  <si>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3) дебіторська заборгованість у 2019 - 2020 роках:</t>
  </si>
  <si>
    <t>Дебіторська заборгова-                            ність на 01.01.2019</t>
  </si>
  <si>
    <t>Дебіторська заборгованість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</si>
  <si>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</si>
  <si>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</si>
  <si>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</si>
  <si>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</si>
  <si>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</si>
  <si>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_________________________________________________________________________________________________________</t>
  </si>
  <si>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t>
  </si>
  <si>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</si>
  <si>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</si>
  <si>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</si>
  <si>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</si>
  <si>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</si>
  <si>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спецівліст- бухгалтер</t>
  </si>
  <si>
    <t>О.В. Гавриленко</t>
  </si>
  <si>
    <t>Забезпечення епідемічного благополуччя населення, зниження рівня захворюваності та смертності населення, надання медичної допомоги окремим категоріям хворих</t>
  </si>
  <si>
    <t>Забезпечення централізованих заходів з лікування хворих на цукровий та нецукровий діабет</t>
  </si>
  <si>
    <t>видатки на забезпечення медикаментами хворих на нецукровий діабет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</si>
</sst>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25" x14ac:knownFonts="1">
    <font>
      <sz val="11"/>
      <color theme="1"/>
      <name val="Calibri"/>
      <family val="2"/>
      <scheme val="minor"/>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b/>
      <sz val="12"/>
      <color indexed="8"/>
      <name val="Times New Roman"/>
      <family val="1"/>
      <charset val="204"/>
    </font>
    <font>
      <sz val="12"/>
      <color indexed="8"/>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0"/>
      <name val="Times New Roman"/>
      <family val="1"/>
      <charset val="204"/>
    </font>
    <font>
      <sz val="11"/>
      <name val="Calibri"/>
      <family val="2"/>
    </font>
    <font>
      <sz val="11"/>
      <color indexed="8"/>
      <name val="Times New Roman"/>
      <family val="1"/>
      <charset val="204"/>
    </font>
    <font>
      <sz val="8"/>
      <color indexed="8"/>
      <name val="Times New Roman"/>
      <family val="1"/>
      <charset val="204"/>
    </font>
    <font>
      <sz val="11"/>
      <color theme="0"/>
      <name val="Calibri"/>
      <family val="2"/>
      <scheme val="minor"/>
    </font>
    <font>
      <b/>
      <sz val="14"/>
      <color indexed="8"/>
      <name val="Times New Roman"/>
      <family val="1"/>
      <charset val="204"/>
    </font>
    <font>
      <b/>
      <i/>
      <sz val="12"/>
      <color indexed="8"/>
      <name val="Times New Roman"/>
      <family val="1"/>
      <charset val="204"/>
    </font>
    <font>
      <b/>
      <sz val="12"/>
      <color theme="0"/>
      <name val="Times New Roman"/>
      <family val="1"/>
      <charset val="204"/>
    </font>
    <font>
      <sz val="9"/>
      <color indexed="8"/>
      <name val="Times New Roman"/>
      <family val="1"/>
      <charset val="204"/>
    </font>
    <font>
      <sz val="9"/>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s>
  <fills count="2">
    <fill>
      <patternFill patternType="none"/>
    </fill>
    <fill>
      <patternFill patternType="gray125"/>
    </fill>
  </fills>
  <borders count="107">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s>
  <cellStyleXfs count="1">
    <xf numFmtId="0" fontId="0" fillId="0" borderId="0"/>
  </cellStyleXfs>
  <cellXfs count="495">
    <xf numFmtId="0" fontId="0" fillId="0" borderId="0" xfId="0"/>
    <xf numFmtId="0" fontId="12" fillId="0" borderId="15" xfId="0" applyFont="1" applyFill="1" applyBorder="1" applyAlignment="1" applyProtection="1">
      <alignment horizontal="left" vertical="center" wrapText="1"/>
      <protection locked="0"/>
    </xf>
    <xf numFmtId="3" fontId="9" fillId="0" borderId="22" xfId="0" applyNumberFormat="1" applyFont="1" applyFill="1" applyBorder="1" applyAlignment="1" applyProtection="1">
      <alignment horizontal="right"/>
      <protection locked="0"/>
    </xf>
    <xf numFmtId="3" fontId="9" fillId="0" borderId="9" xfId="0" applyNumberFormat="1" applyFont="1" applyFill="1" applyBorder="1" applyAlignment="1" applyProtection="1">
      <alignment horizontal="right"/>
      <protection locked="0"/>
    </xf>
    <xf numFmtId="3" fontId="9" fillId="0" borderId="15" xfId="0" applyNumberFormat="1" applyFont="1" applyFill="1" applyBorder="1" applyAlignment="1" applyProtection="1">
      <alignment horizontal="right"/>
    </xf>
    <xf numFmtId="3" fontId="9" fillId="0" borderId="20" xfId="0" applyNumberFormat="1" applyFont="1" applyFill="1" applyBorder="1" applyAlignment="1" applyProtection="1">
      <alignment horizontal="right"/>
    </xf>
    <xf numFmtId="0" fontId="12" fillId="0" borderId="22" xfId="0" applyFont="1" applyFill="1" applyBorder="1" applyAlignment="1" applyProtection="1">
      <alignment horizontal="left" vertical="center" wrapText="1"/>
      <protection locked="0"/>
    </xf>
    <xf numFmtId="3" fontId="9" fillId="0" borderId="22" xfId="0" applyNumberFormat="1" applyFont="1" applyFill="1" applyBorder="1" applyAlignment="1" applyProtection="1">
      <alignment horizontal="right"/>
    </xf>
    <xf numFmtId="3" fontId="9" fillId="0" borderId="0" xfId="0" applyNumberFormat="1" applyFont="1" applyFill="1" applyBorder="1" applyAlignment="1" applyProtection="1">
      <alignment horizontal="right"/>
    </xf>
    <xf numFmtId="3" fontId="9" fillId="0" borderId="26" xfId="0" applyNumberFormat="1" applyFont="1" applyFill="1" applyBorder="1" applyAlignment="1" applyProtection="1">
      <alignment horizontal="right"/>
      <protection locked="0"/>
    </xf>
    <xf numFmtId="3" fontId="9" fillId="0" borderId="42" xfId="0" applyNumberFormat="1" applyFont="1" applyFill="1" applyBorder="1" applyAlignment="1" applyProtection="1">
      <alignment horizontal="right"/>
      <protection locked="0"/>
    </xf>
    <xf numFmtId="3" fontId="9" fillId="0" borderId="15" xfId="0" applyNumberFormat="1" applyFont="1" applyFill="1" applyBorder="1" applyAlignment="1" applyProtection="1">
      <alignment horizontal="right"/>
      <protection locked="0"/>
    </xf>
    <xf numFmtId="0" fontId="7" fillId="0" borderId="27" xfId="0" applyFont="1" applyFill="1" applyBorder="1" applyAlignment="1">
      <alignment horizontal="center" vertical="center" wrapText="1"/>
    </xf>
    <xf numFmtId="4" fontId="21" fillId="0" borderId="20" xfId="0" applyNumberFormat="1" applyFont="1" applyFill="1" applyBorder="1" applyAlignment="1">
      <alignment horizontal="right" vertical="top" wrapText="1"/>
    </xf>
    <xf numFmtId="4" fontId="21" fillId="0" borderId="15" xfId="0" applyNumberFormat="1" applyFont="1" applyFill="1" applyBorder="1" applyAlignment="1">
      <alignment horizontal="right" vertical="top" wrapText="1"/>
    </xf>
    <xf numFmtId="4" fontId="21" fillId="0" borderId="87" xfId="0" applyNumberFormat="1" applyFont="1" applyFill="1" applyBorder="1" applyAlignment="1">
      <alignment horizontal="right" vertical="top" wrapText="1"/>
    </xf>
    <xf numFmtId="4" fontId="21" fillId="0" borderId="88" xfId="0" applyNumberFormat="1" applyFont="1" applyFill="1" applyBorder="1" applyAlignment="1">
      <alignment horizontal="right" vertical="top" wrapText="1"/>
    </xf>
    <xf numFmtId="4" fontId="21" fillId="0" borderId="89" xfId="0" applyNumberFormat="1" applyFont="1" applyFill="1" applyBorder="1" applyAlignment="1">
      <alignment horizontal="right" vertical="top" wrapText="1"/>
    </xf>
    <xf numFmtId="4" fontId="21" fillId="0" borderId="90" xfId="0" applyNumberFormat="1" applyFont="1" applyFill="1" applyBorder="1" applyAlignment="1">
      <alignment horizontal="right" vertical="top" wrapText="1"/>
    </xf>
    <xf numFmtId="0" fontId="12" fillId="0" borderId="9" xfId="0" applyFont="1" applyFill="1" applyBorder="1" applyAlignment="1">
      <alignment horizontal="left" vertical="top" wrapText="1"/>
    </xf>
    <xf numFmtId="4" fontId="22" fillId="0" borderId="89" xfId="0" applyNumberFormat="1" applyFont="1" applyFill="1" applyBorder="1" applyAlignment="1">
      <alignment horizontal="right" vertical="center" wrapText="1"/>
    </xf>
    <xf numFmtId="4" fontId="22" fillId="0" borderId="42" xfId="0" applyNumberFormat="1" applyFont="1" applyFill="1" applyBorder="1" applyAlignment="1">
      <alignment horizontal="right" vertical="center" wrapText="1"/>
    </xf>
    <xf numFmtId="4" fontId="23" fillId="0" borderId="0" xfId="0" applyNumberFormat="1" applyFont="1" applyFill="1" applyBorder="1" applyAlignment="1">
      <alignment horizontal="right" vertical="center" wrapText="1"/>
    </xf>
    <xf numFmtId="4" fontId="22" fillId="0" borderId="0" xfId="0" applyNumberFormat="1" applyFont="1" applyFill="1" applyBorder="1" applyAlignment="1">
      <alignment horizontal="right" vertical="center" wrapText="1"/>
    </xf>
    <xf numFmtId="0" fontId="7" fillId="0" borderId="0" xfId="0" applyFont="1" applyFill="1" applyBorder="1" applyAlignment="1">
      <alignment horizontal="center" vertical="center" wrapText="1"/>
    </xf>
    <xf numFmtId="4" fontId="23" fillId="0" borderId="42" xfId="0" applyNumberFormat="1" applyFont="1" applyFill="1" applyBorder="1" applyAlignment="1">
      <alignment horizontal="right" vertical="center" wrapText="1"/>
    </xf>
    <xf numFmtId="0" fontId="12" fillId="0" borderId="25" xfId="0" applyFont="1" applyFill="1" applyBorder="1" applyAlignment="1" applyProtection="1">
      <alignment vertical="center" wrapText="1"/>
      <protection locked="0"/>
    </xf>
    <xf numFmtId="0" fontId="12" fillId="0" borderId="20" xfId="0" applyFont="1" applyFill="1" applyBorder="1" applyAlignment="1" applyProtection="1">
      <alignment vertical="center" wrapText="1"/>
      <protection locked="0"/>
    </xf>
    <xf numFmtId="0" fontId="0" fillId="0" borderId="0" xfId="0" applyFill="1"/>
    <xf numFmtId="0" fontId="1" fillId="0" borderId="0" xfId="0" applyFont="1" applyFill="1"/>
    <xf numFmtId="0" fontId="2" fillId="0" borderId="0" xfId="0" applyFont="1" applyFill="1" applyAlignment="1">
      <alignment horizontal="right" vertical="center" indent="4"/>
    </xf>
    <xf numFmtId="0" fontId="2" fillId="0" borderId="0" xfId="0" applyFont="1" applyFill="1" applyAlignment="1">
      <alignment horizontal="center" vertical="center"/>
    </xf>
    <xf numFmtId="0" fontId="2" fillId="0" borderId="0" xfId="0" applyFont="1" applyFill="1" applyAlignment="1">
      <alignment vertical="top" wrapText="1"/>
    </xf>
    <xf numFmtId="0" fontId="0" fillId="0" borderId="0" xfId="0" applyFill="1" applyAlignment="1">
      <alignment vertical="top"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3" fontId="9" fillId="0" borderId="9" xfId="0" applyNumberFormat="1" applyFont="1" applyFill="1" applyBorder="1" applyAlignment="1" applyProtection="1">
      <alignment horizontal="right" vertical="top"/>
    </xf>
    <xf numFmtId="0" fontId="6" fillId="0" borderId="6" xfId="0" applyFont="1" applyFill="1" applyBorder="1" applyAlignment="1">
      <alignment horizontal="right" vertical="center" wrapText="1"/>
    </xf>
    <xf numFmtId="0" fontId="6" fillId="0" borderId="8" xfId="0" applyFont="1" applyFill="1" applyBorder="1" applyAlignment="1">
      <alignment horizontal="right" vertical="center" wrapText="1"/>
    </xf>
    <xf numFmtId="3" fontId="6" fillId="0" borderId="8" xfId="0" applyNumberFormat="1" applyFont="1" applyFill="1" applyBorder="1" applyAlignment="1">
      <alignment horizontal="right" vertical="center" wrapText="1"/>
    </xf>
    <xf numFmtId="3" fontId="6" fillId="0" borderId="10" xfId="0" applyNumberFormat="1" applyFont="1" applyFill="1" applyBorder="1" applyAlignment="1">
      <alignment vertical="top" wrapText="1"/>
    </xf>
    <xf numFmtId="3" fontId="9" fillId="0" borderId="8" xfId="0" applyNumberFormat="1" applyFont="1" applyFill="1" applyBorder="1" applyAlignment="1">
      <alignment horizontal="right" vertical="center" wrapText="1"/>
    </xf>
    <xf numFmtId="0" fontId="7" fillId="0" borderId="6" xfId="0" applyFont="1" applyFill="1" applyBorder="1" applyAlignment="1">
      <alignment vertical="center" wrapText="1"/>
    </xf>
    <xf numFmtId="0" fontId="6" fillId="0" borderId="0" xfId="0" applyFont="1" applyFill="1" applyBorder="1" applyAlignment="1">
      <alignment horizontal="center" vertical="center" wrapText="1"/>
    </xf>
    <xf numFmtId="3" fontId="6" fillId="0" borderId="11" xfId="0" applyNumberFormat="1" applyFont="1" applyFill="1" applyBorder="1" applyAlignment="1">
      <alignment horizontal="right" vertical="center" wrapText="1"/>
    </xf>
    <xf numFmtId="3" fontId="6" fillId="0" borderId="6"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3" fontId="9" fillId="0" borderId="6" xfId="0" applyNumberFormat="1" applyFont="1" applyFill="1" applyBorder="1" applyAlignment="1">
      <alignment horizontal="right" vertical="center" wrapText="1"/>
    </xf>
    <xf numFmtId="0" fontId="7" fillId="0" borderId="11" xfId="0" applyFont="1" applyFill="1" applyBorder="1"/>
    <xf numFmtId="0" fontId="7" fillId="0" borderId="12" xfId="0" applyFont="1" applyFill="1" applyBorder="1" applyAlignment="1">
      <alignment vertical="top" wrapText="1"/>
    </xf>
    <xf numFmtId="0" fontId="6" fillId="0" borderId="13" xfId="0" applyFont="1" applyFill="1" applyBorder="1" applyAlignment="1">
      <alignment horizontal="center" vertical="center" wrapText="1"/>
    </xf>
    <xf numFmtId="3" fontId="6" fillId="0" borderId="14" xfId="0" applyNumberFormat="1" applyFont="1" applyFill="1" applyBorder="1" applyAlignment="1">
      <alignment horizontal="right" vertical="center" wrapText="1"/>
    </xf>
    <xf numFmtId="3" fontId="6" fillId="0" borderId="15" xfId="0" applyNumberFormat="1" applyFont="1" applyFill="1" applyBorder="1" applyAlignment="1">
      <alignment horizontal="right" vertical="center" wrapText="1"/>
    </xf>
    <xf numFmtId="0" fontId="6" fillId="0" borderId="14" xfId="0" applyFont="1" applyFill="1" applyBorder="1" applyAlignment="1">
      <alignment horizontal="center" vertical="center" wrapText="1"/>
    </xf>
    <xf numFmtId="3" fontId="6" fillId="0" borderId="13" xfId="0" applyNumberFormat="1" applyFont="1" applyFill="1" applyBorder="1" applyAlignment="1">
      <alignment horizontal="right" vertical="center" wrapText="1"/>
    </xf>
    <xf numFmtId="3" fontId="9" fillId="0" borderId="16" xfId="0" applyNumberFormat="1" applyFont="1" applyFill="1" applyBorder="1" applyAlignment="1">
      <alignment horizontal="right" vertical="center" wrapText="1"/>
    </xf>
    <xf numFmtId="3" fontId="9" fillId="0" borderId="17" xfId="0" applyNumberFormat="1" applyFont="1" applyFill="1" applyBorder="1" applyAlignment="1">
      <alignment horizontal="right" vertical="center" wrapText="1"/>
    </xf>
    <xf numFmtId="0" fontId="7" fillId="0" borderId="15" xfId="0" applyFont="1" applyFill="1" applyBorder="1"/>
    <xf numFmtId="0" fontId="7" fillId="0" borderId="18" xfId="0" applyFont="1" applyFill="1" applyBorder="1" applyAlignment="1">
      <alignment vertical="top" wrapText="1"/>
    </xf>
    <xf numFmtId="3" fontId="6" fillId="0" borderId="19" xfId="0" applyNumberFormat="1" applyFont="1" applyFill="1" applyBorder="1" applyAlignment="1">
      <alignment horizontal="right" vertical="center" wrapText="1"/>
    </xf>
    <xf numFmtId="0" fontId="6" fillId="0" borderId="20" xfId="0" applyFont="1" applyFill="1" applyBorder="1" applyAlignment="1">
      <alignment horizontal="center" vertical="center" wrapText="1"/>
    </xf>
    <xf numFmtId="3" fontId="9" fillId="0" borderId="21" xfId="0" applyNumberFormat="1" applyFont="1" applyFill="1" applyBorder="1" applyAlignment="1">
      <alignment horizontal="right" vertical="center" wrapText="1"/>
    </xf>
    <xf numFmtId="0" fontId="7" fillId="0" borderId="22" xfId="0" applyFont="1" applyFill="1" applyBorder="1"/>
    <xf numFmtId="0" fontId="7" fillId="0" borderId="23" xfId="0" applyFont="1" applyFill="1" applyBorder="1" applyAlignment="1">
      <alignment vertical="top" wrapText="1"/>
    </xf>
    <xf numFmtId="0" fontId="6" fillId="0" borderId="11" xfId="0" applyFont="1" applyFill="1" applyBorder="1" applyAlignment="1">
      <alignment horizontal="center" vertical="center" wrapText="1"/>
    </xf>
    <xf numFmtId="3" fontId="6" fillId="0" borderId="22"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0" fontId="7" fillId="0" borderId="24" xfId="0" applyFont="1" applyFill="1" applyBorder="1" applyAlignment="1">
      <alignment vertical="top" wrapText="1"/>
    </xf>
    <xf numFmtId="0" fontId="6" fillId="0" borderId="15" xfId="0" applyFont="1" applyFill="1" applyBorder="1" applyAlignment="1">
      <alignment horizontal="center" vertical="center" wrapText="1"/>
    </xf>
    <xf numFmtId="0" fontId="6" fillId="0" borderId="25" xfId="0" applyFont="1" applyFill="1" applyBorder="1" applyAlignment="1">
      <alignment horizontal="center" vertical="center" wrapText="1"/>
    </xf>
    <xf numFmtId="3" fontId="6" fillId="0" borderId="9" xfId="0" applyNumberFormat="1" applyFont="1" applyFill="1" applyBorder="1" applyAlignment="1">
      <alignment horizontal="right" vertical="center" wrapText="1"/>
    </xf>
    <xf numFmtId="3" fontId="9" fillId="0" borderId="26" xfId="0" applyNumberFormat="1" applyFont="1" applyFill="1" applyBorder="1" applyAlignment="1">
      <alignment horizontal="right" vertical="center" wrapText="1"/>
    </xf>
    <xf numFmtId="0" fontId="7" fillId="0" borderId="27" xfId="0" applyFont="1" applyFill="1" applyBorder="1"/>
    <xf numFmtId="0" fontId="7" fillId="0" borderId="25" xfId="0" applyFont="1" applyFill="1" applyBorder="1" applyAlignment="1">
      <alignment vertical="top" wrapText="1"/>
    </xf>
    <xf numFmtId="3" fontId="6" fillId="0" borderId="20" xfId="0" applyNumberFormat="1" applyFont="1" applyFill="1" applyBorder="1" applyAlignment="1">
      <alignment horizontal="right" vertical="center" wrapText="1"/>
    </xf>
    <xf numFmtId="3" fontId="9" fillId="0" borderId="19" xfId="0" applyNumberFormat="1" applyFont="1" applyFill="1" applyBorder="1" applyAlignment="1">
      <alignment horizontal="right" vertical="center" wrapText="1"/>
    </xf>
    <xf numFmtId="3" fontId="9" fillId="0" borderId="9" xfId="0" applyNumberFormat="1" applyFont="1" applyFill="1" applyBorder="1" applyAlignment="1">
      <alignment horizontal="right" vertical="center" wrapText="1"/>
    </xf>
    <xf numFmtId="0" fontId="6" fillId="0" borderId="8" xfId="0" applyFont="1" applyFill="1" applyBorder="1" applyAlignment="1">
      <alignment horizontal="center" vertical="center" wrapText="1"/>
    </xf>
    <xf numFmtId="3" fontId="7" fillId="0" borderId="8" xfId="0" applyNumberFormat="1" applyFont="1" applyFill="1" applyBorder="1" applyAlignment="1">
      <alignment horizontal="right" vertical="center" wrapText="1"/>
    </xf>
    <xf numFmtId="0" fontId="6" fillId="0" borderId="8" xfId="0" applyFont="1" applyFill="1" applyBorder="1" applyAlignment="1">
      <alignment vertical="center" wrapText="1"/>
    </xf>
    <xf numFmtId="0" fontId="10" fillId="0" borderId="0" xfId="0" applyFont="1" applyFill="1"/>
    <xf numFmtId="0" fontId="6" fillId="0" borderId="0" xfId="0" applyFont="1" applyFill="1" applyAlignment="1">
      <alignment vertical="center"/>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9" fillId="0" borderId="7" xfId="0"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4" fontId="9" fillId="0" borderId="28" xfId="0" applyNumberFormat="1" applyFont="1" applyFill="1" applyBorder="1" applyAlignment="1">
      <alignment horizontal="center" vertical="center" wrapText="1"/>
    </xf>
    <xf numFmtId="3" fontId="12" fillId="0" borderId="15" xfId="0" applyNumberFormat="1" applyFont="1" applyFill="1" applyBorder="1" applyAlignment="1">
      <alignment horizontal="right" vertical="center" wrapText="1"/>
    </xf>
    <xf numFmtId="0" fontId="13" fillId="0" borderId="0" xfId="0" applyFont="1" applyFill="1"/>
    <xf numFmtId="3" fontId="6" fillId="0" borderId="8" xfId="0" applyNumberFormat="1" applyFont="1" applyFill="1" applyBorder="1" applyAlignment="1">
      <alignment horizontal="center" vertical="center" wrapText="1"/>
    </xf>
    <xf numFmtId="4" fontId="6" fillId="0" borderId="28" xfId="0" applyNumberFormat="1" applyFont="1" applyFill="1" applyBorder="1" applyAlignment="1">
      <alignment horizontal="center" vertical="center" wrapText="1"/>
    </xf>
    <xf numFmtId="3" fontId="14" fillId="0" borderId="15" xfId="0" applyNumberFormat="1" applyFont="1" applyFill="1" applyBorder="1" applyAlignment="1">
      <alignment horizontal="right" vertical="center" wrapText="1"/>
    </xf>
    <xf numFmtId="3" fontId="12" fillId="0" borderId="16" xfId="0" applyNumberFormat="1" applyFont="1" applyFill="1" applyBorder="1" applyAlignment="1">
      <alignment horizontal="right" vertical="center" wrapText="1"/>
    </xf>
    <xf numFmtId="3" fontId="12" fillId="0" borderId="8" xfId="0" applyNumberFormat="1" applyFont="1" applyFill="1" applyBorder="1" applyAlignment="1">
      <alignment horizontal="right" vertical="center" wrapText="1"/>
    </xf>
    <xf numFmtId="3" fontId="12" fillId="0" borderId="6" xfId="0" applyNumberFormat="1" applyFont="1" applyFill="1" applyBorder="1" applyAlignment="1">
      <alignment horizontal="right" vertical="center" wrapText="1"/>
    </xf>
    <xf numFmtId="3" fontId="6" fillId="0" borderId="28" xfId="0" applyNumberFormat="1" applyFont="1" applyFill="1" applyBorder="1" applyAlignment="1">
      <alignment horizontal="right" vertical="center" wrapText="1"/>
    </xf>
    <xf numFmtId="4" fontId="6" fillId="0" borderId="15" xfId="0" applyNumberFormat="1"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3" fontId="14" fillId="0" borderId="8" xfId="0" applyNumberFormat="1" applyFont="1" applyFill="1" applyBorder="1" applyAlignment="1">
      <alignment horizontal="right" vertical="center" wrapText="1"/>
    </xf>
    <xf numFmtId="0" fontId="6" fillId="0" borderId="0" xfId="0" applyFont="1" applyFill="1" applyAlignment="1">
      <alignment horizontal="center" vertical="center"/>
    </xf>
    <xf numFmtId="0" fontId="7" fillId="0" borderId="7"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12" fillId="0" borderId="42" xfId="0" applyFont="1" applyFill="1" applyBorder="1" applyAlignment="1" applyProtection="1">
      <alignment horizontal="left" vertical="center" wrapText="1"/>
      <protection locked="0"/>
    </xf>
    <xf numFmtId="0" fontId="6" fillId="0" borderId="0" xfId="0" applyFont="1" applyFill="1"/>
    <xf numFmtId="0" fontId="7" fillId="0" borderId="33"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vertical="center" wrapText="1"/>
    </xf>
    <xf numFmtId="0" fontId="7" fillId="0" borderId="0" xfId="0" applyFont="1" applyFill="1" applyBorder="1" applyAlignment="1">
      <alignment vertical="center" wrapText="1"/>
    </xf>
    <xf numFmtId="0" fontId="6" fillId="0" borderId="4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wrapText="1"/>
    </xf>
    <xf numFmtId="164" fontId="16" fillId="0" borderId="0" xfId="0" applyNumberFormat="1" applyFont="1" applyFill="1"/>
    <xf numFmtId="0" fontId="7" fillId="0" borderId="15" xfId="0" applyFont="1" applyFill="1" applyBorder="1" applyAlignment="1">
      <alignment horizontal="center" vertical="center" wrapText="1"/>
    </xf>
    <xf numFmtId="0" fontId="7" fillId="0" borderId="15"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63"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61"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53" xfId="0" applyFont="1" applyFill="1" applyBorder="1" applyAlignment="1">
      <alignment horizontal="center" vertical="center" wrapText="1"/>
    </xf>
    <xf numFmtId="0" fontId="6" fillId="0" borderId="67" xfId="0" applyFont="1" applyFill="1" applyBorder="1" applyAlignment="1">
      <alignment horizontal="center" vertical="center" wrapText="1"/>
    </xf>
    <xf numFmtId="164" fontId="6" fillId="0" borderId="53" xfId="0" applyNumberFormat="1" applyFont="1" applyFill="1" applyBorder="1" applyAlignment="1">
      <alignment horizontal="center" vertical="center" wrapText="1"/>
    </xf>
    <xf numFmtId="164" fontId="6" fillId="0" borderId="67" xfId="0" applyNumberFormat="1" applyFont="1" applyFill="1" applyBorder="1" applyAlignment="1">
      <alignment horizontal="center" vertical="center" wrapText="1"/>
    </xf>
    <xf numFmtId="164" fontId="6" fillId="0" borderId="52" xfId="0" applyNumberFormat="1" applyFont="1" applyFill="1" applyBorder="1" applyAlignment="1">
      <alignment horizontal="center" vertical="center" wrapText="1"/>
    </xf>
    <xf numFmtId="0" fontId="5" fillId="0" borderId="53" xfId="0" applyFont="1" applyFill="1" applyBorder="1" applyAlignment="1">
      <alignment horizontal="left" vertical="center" wrapText="1"/>
    </xf>
    <xf numFmtId="165" fontId="14" fillId="0" borderId="54" xfId="0" applyNumberFormat="1"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6" fillId="0" borderId="69" xfId="0" applyFont="1" applyFill="1" applyBorder="1" applyAlignment="1">
      <alignment horizontal="left" vertical="center" wrapText="1"/>
    </xf>
    <xf numFmtId="164" fontId="6" fillId="0" borderId="70" xfId="0" applyNumberFormat="1" applyFont="1" applyFill="1" applyBorder="1" applyAlignment="1">
      <alignment horizontal="center" vertical="center" wrapText="1"/>
    </xf>
    <xf numFmtId="164" fontId="6" fillId="0" borderId="71" xfId="0" applyNumberFormat="1" applyFont="1" applyFill="1" applyBorder="1" applyAlignment="1">
      <alignment horizontal="center" vertical="center" wrapText="1"/>
    </xf>
    <xf numFmtId="164" fontId="6" fillId="0" borderId="69" xfId="0" applyNumberFormat="1" applyFont="1" applyFill="1" applyBorder="1" applyAlignment="1">
      <alignment horizontal="center" vertical="center" wrapText="1"/>
    </xf>
    <xf numFmtId="0" fontId="5" fillId="0" borderId="70" xfId="0" applyFont="1" applyFill="1" applyBorder="1" applyAlignment="1">
      <alignment horizontal="left" vertical="center" wrapText="1"/>
    </xf>
    <xf numFmtId="164" fontId="6" fillId="0" borderId="72" xfId="0" applyNumberFormat="1" applyFont="1" applyFill="1" applyBorder="1" applyAlignment="1">
      <alignment horizontal="left" vertical="center" wrapText="1"/>
    </xf>
    <xf numFmtId="0" fontId="5" fillId="0" borderId="73" xfId="0" applyFont="1" applyFill="1" applyBorder="1" applyAlignment="1">
      <alignment horizontal="left" vertical="center" wrapText="1"/>
    </xf>
    <xf numFmtId="0" fontId="6" fillId="0" borderId="74" xfId="0" applyFont="1" applyFill="1" applyBorder="1" applyAlignment="1">
      <alignment horizontal="left" vertical="center" wrapText="1"/>
    </xf>
    <xf numFmtId="164" fontId="6" fillId="0" borderId="75" xfId="0" applyNumberFormat="1" applyFont="1" applyFill="1" applyBorder="1" applyAlignment="1">
      <alignment horizontal="center" vertical="center" wrapText="1"/>
    </xf>
    <xf numFmtId="164" fontId="6" fillId="0" borderId="74" xfId="0" applyNumberFormat="1" applyFont="1" applyFill="1" applyBorder="1" applyAlignment="1">
      <alignment horizontal="center" vertical="center" wrapText="1"/>
    </xf>
    <xf numFmtId="0" fontId="5" fillId="0" borderId="75" xfId="0" applyFont="1" applyFill="1" applyBorder="1" applyAlignment="1">
      <alignment horizontal="left" vertical="center" wrapText="1"/>
    </xf>
    <xf numFmtId="164" fontId="6" fillId="0" borderId="76" xfId="0" applyNumberFormat="1" applyFont="1" applyFill="1" applyBorder="1" applyAlignment="1">
      <alignment horizontal="left" vertical="center" wrapText="1"/>
    </xf>
    <xf numFmtId="0" fontId="5" fillId="0" borderId="7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69"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70"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78"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75" xfId="0" applyFont="1" applyFill="1" applyBorder="1" applyAlignment="1">
      <alignment horizontal="left" vertical="center" wrapText="1"/>
    </xf>
    <xf numFmtId="0" fontId="6" fillId="0" borderId="76" xfId="0" applyFont="1" applyFill="1" applyBorder="1" applyAlignment="1">
      <alignment horizontal="left" vertical="center" wrapText="1"/>
    </xf>
    <xf numFmtId="0" fontId="18" fillId="0" borderId="51" xfId="0" applyFont="1" applyFill="1" applyBorder="1" applyAlignment="1">
      <alignment horizontal="center" vertical="center" wrapText="1"/>
    </xf>
    <xf numFmtId="0" fontId="5" fillId="0" borderId="80"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6" fillId="0" borderId="54" xfId="0" applyFont="1" applyFill="1" applyBorder="1" applyAlignment="1">
      <alignment horizontal="center" vertical="center" wrapText="1"/>
    </xf>
    <xf numFmtId="0" fontId="5" fillId="0" borderId="69"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5" fillId="0" borderId="72"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Fill="1" applyBorder="1"/>
    <xf numFmtId="2" fontId="6" fillId="0" borderId="52" xfId="0" applyNumberFormat="1" applyFont="1" applyFill="1" applyBorder="1" applyAlignment="1">
      <alignment horizontal="left" vertical="center" wrapText="1"/>
    </xf>
    <xf numFmtId="2" fontId="6" fillId="0" borderId="53" xfId="0" applyNumberFormat="1" applyFont="1" applyFill="1" applyBorder="1" applyAlignment="1">
      <alignment horizontal="center" vertical="center" wrapText="1"/>
    </xf>
    <xf numFmtId="2" fontId="6" fillId="0" borderId="54" xfId="0" applyNumberFormat="1" applyFont="1" applyFill="1" applyBorder="1" applyAlignment="1">
      <alignment horizontal="center" vertical="center" wrapText="1"/>
    </xf>
    <xf numFmtId="4" fontId="6" fillId="0" borderId="52" xfId="0" applyNumberFormat="1" applyFont="1" applyFill="1" applyBorder="1" applyAlignment="1">
      <alignment horizontal="center" vertical="center" wrapText="1"/>
    </xf>
    <xf numFmtId="4" fontId="6" fillId="0" borderId="54"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2" fontId="6" fillId="0" borderId="69" xfId="0" applyNumberFormat="1" applyFont="1" applyFill="1" applyBorder="1" applyAlignment="1">
      <alignment horizontal="left" vertical="center" wrapText="1"/>
    </xf>
    <xf numFmtId="2" fontId="6" fillId="0" borderId="70" xfId="0" applyNumberFormat="1" applyFont="1" applyFill="1" applyBorder="1" applyAlignment="1">
      <alignment horizontal="center" vertical="center" wrapText="1"/>
    </xf>
    <xf numFmtId="2" fontId="6" fillId="0" borderId="72" xfId="0" applyNumberFormat="1" applyFont="1" applyFill="1" applyBorder="1" applyAlignment="1">
      <alignment horizontal="center" vertical="center" wrapText="1"/>
    </xf>
    <xf numFmtId="4" fontId="6" fillId="0" borderId="72" xfId="0" applyNumberFormat="1" applyFont="1" applyFill="1" applyBorder="1" applyAlignment="1">
      <alignment horizontal="left" vertical="center" wrapText="1"/>
    </xf>
    <xf numFmtId="0" fontId="6" fillId="0" borderId="81" xfId="0" applyFont="1" applyFill="1" applyBorder="1" applyAlignment="1">
      <alignment horizontal="left" vertical="center" wrapText="1"/>
    </xf>
    <xf numFmtId="0" fontId="6" fillId="0" borderId="65" xfId="0" applyFont="1" applyFill="1" applyBorder="1" applyAlignment="1">
      <alignment horizontal="center" vertical="center" wrapText="1"/>
    </xf>
    <xf numFmtId="2" fontId="6" fillId="0" borderId="74" xfId="0" applyNumberFormat="1" applyFont="1" applyFill="1" applyBorder="1" applyAlignment="1">
      <alignment horizontal="left" vertical="center" wrapText="1"/>
    </xf>
    <xf numFmtId="2" fontId="6" fillId="0" borderId="75" xfId="0" applyNumberFormat="1" applyFont="1" applyFill="1" applyBorder="1" applyAlignment="1">
      <alignment horizontal="center" vertical="center" wrapText="1"/>
    </xf>
    <xf numFmtId="2" fontId="6" fillId="0" borderId="76" xfId="0" applyNumberFormat="1" applyFont="1" applyFill="1" applyBorder="1" applyAlignment="1">
      <alignment horizontal="center" vertical="center" wrapText="1"/>
    </xf>
    <xf numFmtId="4" fontId="6" fillId="0" borderId="76" xfId="0" applyNumberFormat="1" applyFont="1" applyFill="1" applyBorder="1" applyAlignment="1">
      <alignment horizontal="left" vertical="center" wrapText="1"/>
    </xf>
    <xf numFmtId="0" fontId="18" fillId="0" borderId="61" xfId="0" applyFont="1" applyFill="1" applyBorder="1" applyAlignment="1">
      <alignment horizontal="center" vertical="center" wrapText="1"/>
    </xf>
    <xf numFmtId="0" fontId="6" fillId="0" borderId="61" xfId="0" applyFont="1" applyFill="1" applyBorder="1" applyAlignment="1">
      <alignment horizontal="center" vertical="center" wrapText="1"/>
    </xf>
    <xf numFmtId="166" fontId="6" fillId="0" borderId="52" xfId="0" applyNumberFormat="1" applyFont="1" applyFill="1" applyBorder="1" applyAlignment="1">
      <alignment horizontal="center" vertical="center" wrapText="1"/>
    </xf>
    <xf numFmtId="166" fontId="6" fillId="0" borderId="67" xfId="0" applyNumberFormat="1" applyFont="1" applyFill="1" applyBorder="1" applyAlignment="1">
      <alignment horizontal="center" vertical="center" wrapText="1"/>
    </xf>
    <xf numFmtId="166" fontId="5" fillId="0" borderId="53" xfId="0" applyNumberFormat="1" applyFont="1" applyFill="1" applyBorder="1" applyAlignment="1">
      <alignment horizontal="left" vertical="center" wrapText="1"/>
    </xf>
    <xf numFmtId="166" fontId="6" fillId="0" borderId="54" xfId="0" applyNumberFormat="1" applyFont="1" applyFill="1" applyBorder="1" applyAlignment="1">
      <alignment horizontal="left" vertical="center" wrapText="1"/>
    </xf>
    <xf numFmtId="166" fontId="6" fillId="0" borderId="69" xfId="0" applyNumberFormat="1" applyFont="1" applyFill="1" applyBorder="1" applyAlignment="1">
      <alignment horizontal="center" vertical="center" wrapText="1"/>
    </xf>
    <xf numFmtId="166" fontId="6" fillId="0" borderId="71" xfId="0" applyNumberFormat="1" applyFont="1" applyFill="1" applyBorder="1" applyAlignment="1">
      <alignment horizontal="center" vertical="center" wrapText="1"/>
    </xf>
    <xf numFmtId="166" fontId="5" fillId="0" borderId="70" xfId="0" applyNumberFormat="1" applyFont="1" applyFill="1" applyBorder="1" applyAlignment="1">
      <alignment horizontal="left" vertical="center" wrapText="1"/>
    </xf>
    <xf numFmtId="166" fontId="6" fillId="0" borderId="72" xfId="0" applyNumberFormat="1" applyFont="1" applyFill="1" applyBorder="1" applyAlignment="1">
      <alignment horizontal="left" vertical="center" wrapText="1"/>
    </xf>
    <xf numFmtId="166" fontId="6" fillId="0" borderId="74" xfId="0" applyNumberFormat="1" applyFont="1" applyFill="1" applyBorder="1" applyAlignment="1">
      <alignment horizontal="center" vertical="center" wrapText="1"/>
    </xf>
    <xf numFmtId="166" fontId="6" fillId="0" borderId="79" xfId="0" applyNumberFormat="1" applyFont="1" applyFill="1" applyBorder="1" applyAlignment="1">
      <alignment horizontal="center" vertical="center" wrapText="1"/>
    </xf>
    <xf numFmtId="166" fontId="5" fillId="0" borderId="75" xfId="0" applyNumberFormat="1" applyFont="1" applyFill="1" applyBorder="1" applyAlignment="1">
      <alignment horizontal="left" vertical="center" wrapText="1"/>
    </xf>
    <xf numFmtId="166" fontId="6" fillId="0" borderId="76" xfId="0" applyNumberFormat="1" applyFont="1" applyFill="1" applyBorder="1" applyAlignment="1">
      <alignment horizontal="left" vertical="center" wrapText="1"/>
    </xf>
    <xf numFmtId="0" fontId="6" fillId="0" borderId="5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66" xfId="0" applyFont="1" applyFill="1" applyBorder="1" applyAlignment="1">
      <alignment horizontal="left" vertical="center" wrapText="1"/>
    </xf>
    <xf numFmtId="0" fontId="0" fillId="0" borderId="0" xfId="0" applyFill="1" applyAlignment="1">
      <alignment vertical="center" wrapText="1"/>
    </xf>
    <xf numFmtId="0" fontId="6" fillId="0" borderId="0" xfId="0" applyFont="1" applyFill="1" applyBorder="1" applyAlignment="1">
      <alignment vertical="center" wrapText="1"/>
    </xf>
    <xf numFmtId="0" fontId="7" fillId="0" borderId="39" xfId="0" applyFont="1" applyFill="1" applyBorder="1" applyAlignment="1">
      <alignment horizontal="center" vertical="center" wrapText="1"/>
    </xf>
    <xf numFmtId="0" fontId="7" fillId="0" borderId="8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3" fontId="7" fillId="0" borderId="15" xfId="0" applyNumberFormat="1" applyFont="1" applyFill="1" applyBorder="1" applyAlignment="1">
      <alignment horizontal="right" vertical="center" wrapText="1"/>
    </xf>
    <xf numFmtId="3" fontId="7" fillId="0" borderId="2" xfId="0" applyNumberFormat="1"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0" fillId="0" borderId="0" xfId="0" applyFill="1" applyBorder="1" applyAlignment="1">
      <alignment vertical="top" wrapText="1"/>
    </xf>
    <xf numFmtId="0" fontId="7" fillId="0" borderId="3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7" fillId="0" borderId="15"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12" fillId="0" borderId="2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0" fillId="0" borderId="15" xfId="0" applyFill="1" applyBorder="1" applyAlignment="1">
      <alignment horizontal="center"/>
    </xf>
    <xf numFmtId="0" fontId="7" fillId="0" borderId="0" xfId="0" applyFont="1" applyFill="1" applyBorder="1" applyAlignment="1">
      <alignment horizontal="left" vertical="center" wrapText="1"/>
    </xf>
    <xf numFmtId="0" fontId="0" fillId="0" borderId="0" xfId="0" applyFill="1" applyBorder="1" applyAlignment="1">
      <alignment horizontal="center"/>
    </xf>
    <xf numFmtId="0" fontId="14" fillId="0" borderId="0" xfId="0" applyFont="1" applyFill="1" applyBorder="1" applyAlignment="1">
      <alignment vertical="center" wrapText="1"/>
    </xf>
    <xf numFmtId="0" fontId="6" fillId="0" borderId="2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7" xfId="0" applyFont="1" applyFill="1" applyBorder="1" applyAlignment="1">
      <alignment vertical="center" wrapText="1"/>
    </xf>
    <xf numFmtId="0" fontId="6" fillId="0" borderId="36" xfId="0" applyFont="1" applyFill="1" applyBorder="1" applyAlignment="1">
      <alignment horizontal="center" vertical="center" wrapText="1"/>
    </xf>
    <xf numFmtId="0" fontId="24" fillId="0" borderId="0" xfId="0" applyFont="1" applyFill="1" applyBorder="1" applyAlignment="1">
      <alignment vertical="center" wrapText="1"/>
    </xf>
    <xf numFmtId="0" fontId="6" fillId="0" borderId="9" xfId="0" applyFont="1" applyFill="1" applyBorder="1" applyAlignment="1">
      <alignment horizontal="left" vertical="center" wrapText="1"/>
    </xf>
    <xf numFmtId="0" fontId="6"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6" fillId="0" borderId="91" xfId="0" applyNumberFormat="1" applyFont="1" applyFill="1" applyBorder="1" applyAlignment="1">
      <alignment vertical="center" wrapText="1"/>
    </xf>
    <xf numFmtId="0" fontId="6" fillId="0" borderId="15" xfId="0" applyFont="1" applyFill="1" applyBorder="1" applyAlignment="1">
      <alignment vertical="center" wrapText="1"/>
    </xf>
    <xf numFmtId="0" fontId="6" fillId="0" borderId="28"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6" fillId="0" borderId="25" xfId="0" applyFont="1" applyFill="1" applyBorder="1" applyAlignment="1">
      <alignment vertical="center" wrapText="1"/>
    </xf>
    <xf numFmtId="0" fontId="24" fillId="0" borderId="0" xfId="0" applyFont="1" applyFill="1" applyBorder="1" applyAlignment="1">
      <alignment horizontal="center" vertical="center" wrapText="1"/>
    </xf>
    <xf numFmtId="0" fontId="6" fillId="0" borderId="45" xfId="0" applyFont="1" applyFill="1" applyBorder="1" applyAlignment="1">
      <alignment vertical="center" wrapText="1"/>
    </xf>
    <xf numFmtId="0" fontId="8" fillId="0" borderId="0" xfId="0" applyFont="1" applyFill="1" applyBorder="1" applyAlignment="1">
      <alignment vertical="center" wrapText="1"/>
    </xf>
    <xf numFmtId="0" fontId="7" fillId="0" borderId="41" xfId="0" applyFont="1" applyFill="1" applyBorder="1" applyAlignment="1">
      <alignment vertical="center" wrapText="1"/>
    </xf>
    <xf numFmtId="3" fontId="12" fillId="0" borderId="15" xfId="0" applyNumberFormat="1" applyFont="1" applyFill="1" applyBorder="1" applyAlignment="1" applyProtection="1">
      <alignment horizontal="center" vertical="center" wrapText="1"/>
      <protection locked="0"/>
    </xf>
    <xf numFmtId="3" fontId="7" fillId="0" borderId="15" xfId="0" applyNumberFormat="1" applyFont="1" applyFill="1" applyBorder="1" applyAlignment="1">
      <alignment vertical="center" wrapText="1"/>
    </xf>
    <xf numFmtId="3" fontId="12" fillId="0" borderId="15" xfId="0" applyNumberFormat="1" applyFont="1" applyFill="1" applyBorder="1" applyAlignment="1" applyProtection="1">
      <alignment vertical="center" wrapText="1"/>
      <protection locked="0"/>
    </xf>
    <xf numFmtId="0" fontId="7" fillId="0" borderId="44" xfId="0" applyFont="1" applyFill="1" applyBorder="1" applyAlignment="1">
      <alignment horizontal="center" vertical="center" wrapText="1"/>
    </xf>
    <xf numFmtId="0" fontId="0" fillId="0" borderId="39" xfId="0" applyFill="1" applyBorder="1" applyAlignment="1">
      <alignment horizontal="center" vertical="top" wrapText="1"/>
    </xf>
    <xf numFmtId="3" fontId="12" fillId="0" borderId="15" xfId="0" applyNumberFormat="1" applyFont="1" applyFill="1" applyBorder="1" applyAlignment="1">
      <alignment vertical="center" wrapText="1"/>
    </xf>
    <xf numFmtId="0" fontId="0" fillId="0" borderId="15" xfId="0" applyFill="1" applyBorder="1"/>
    <xf numFmtId="3" fontId="7" fillId="0" borderId="9" xfId="0" applyNumberFormat="1" applyFont="1" applyFill="1" applyBorder="1" applyAlignment="1">
      <alignment horizontal="center" vertical="center" wrapText="1"/>
    </xf>
    <xf numFmtId="0" fontId="12" fillId="0" borderId="9" xfId="0" applyFont="1" applyFill="1" applyBorder="1" applyAlignment="1" applyProtection="1">
      <alignment vertical="center" wrapText="1"/>
      <protection locked="0"/>
    </xf>
    <xf numFmtId="0" fontId="7" fillId="0" borderId="2" xfId="0" applyFont="1" applyFill="1" applyBorder="1" applyAlignment="1">
      <alignment vertical="center" wrapText="1"/>
    </xf>
    <xf numFmtId="3" fontId="7" fillId="0" borderId="2"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0" xfId="0" applyFont="1" applyFill="1" applyAlignment="1">
      <alignment vertical="center" wrapText="1"/>
    </xf>
    <xf numFmtId="0" fontId="5" fillId="0" borderId="87" xfId="0" applyFont="1" applyFill="1" applyBorder="1" applyAlignment="1">
      <alignment horizontal="center" vertical="center" wrapText="1"/>
    </xf>
    <xf numFmtId="0" fontId="7" fillId="0" borderId="106" xfId="0"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49" fontId="4" fillId="0" borderId="0" xfId="0" applyNumberFormat="1"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top" wrapText="1"/>
    </xf>
    <xf numFmtId="0" fontId="5"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2" fontId="6" fillId="0" borderId="0" xfId="0" applyNumberFormat="1"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25" xfId="0" applyFont="1" applyFill="1" applyBorder="1" applyAlignment="1">
      <alignment horizontal="left" vertical="top" wrapText="1"/>
    </xf>
    <xf numFmtId="0" fontId="7" fillId="0" borderId="2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0" xfId="0" applyFont="1" applyFill="1" applyBorder="1" applyAlignment="1">
      <alignment horizontal="left" vertical="top" wrapText="1"/>
    </xf>
    <xf numFmtId="0" fontId="6" fillId="0" borderId="2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7" fillId="0" borderId="38"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6"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2" fillId="0" borderId="25" xfId="0" applyFont="1" applyFill="1" applyBorder="1" applyAlignment="1" applyProtection="1">
      <alignment horizontal="left" vertical="center" wrapText="1"/>
      <protection locked="0"/>
    </xf>
    <xf numFmtId="0" fontId="12" fillId="0" borderId="20"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25" xfId="0" applyFont="1" applyFill="1" applyBorder="1" applyAlignment="1" applyProtection="1">
      <alignment vertical="center" wrapText="1"/>
      <protection locked="0"/>
    </xf>
    <xf numFmtId="0" fontId="12" fillId="0" borderId="20"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7" fillId="0" borderId="3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30"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17" fillId="0" borderId="24"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48"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6" fillId="0" borderId="70"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6" fillId="0" borderId="51"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2"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6" fillId="0" borderId="0" xfId="0" applyFont="1" applyFill="1" applyBorder="1" applyAlignment="1">
      <alignment vertical="center" wrapText="1"/>
    </xf>
    <xf numFmtId="0" fontId="7" fillId="0" borderId="2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7" fillId="0" borderId="2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0" fillId="0" borderId="25" xfId="0" applyFill="1" applyBorder="1" applyAlignment="1">
      <alignment horizontal="center"/>
    </xf>
    <xf numFmtId="0" fontId="0" fillId="0" borderId="9" xfId="0" applyFill="1" applyBorder="1" applyAlignment="1">
      <alignment horizontal="center"/>
    </xf>
    <xf numFmtId="0" fontId="0" fillId="0" borderId="0" xfId="0" applyFill="1" applyBorder="1" applyAlignment="1">
      <alignment horizontal="center"/>
    </xf>
    <xf numFmtId="0" fontId="6" fillId="0" borderId="11"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0" xfId="0" applyFont="1" applyFill="1" applyAlignment="1">
      <alignment vertical="center" wrapText="1"/>
    </xf>
    <xf numFmtId="0" fontId="6" fillId="0" borderId="19" xfId="0" applyFont="1" applyFill="1" applyBorder="1" applyAlignment="1">
      <alignment horizontal="center" vertical="center" wrapText="1"/>
    </xf>
    <xf numFmtId="0" fontId="6" fillId="0" borderId="92" xfId="0" applyFont="1" applyFill="1" applyBorder="1" applyAlignment="1">
      <alignment horizontal="center" vertical="center" wrapText="1"/>
    </xf>
    <xf numFmtId="0" fontId="6" fillId="0" borderId="0" xfId="0" applyFont="1" applyFill="1" applyAlignment="1">
      <alignment horizontal="left" vertical="center" wrapText="1"/>
    </xf>
    <xf numFmtId="0" fontId="20" fillId="0" borderId="0" xfId="0" applyFont="1" applyFill="1" applyBorder="1" applyAlignment="1">
      <alignment horizontal="center" vertical="center" wrapText="1"/>
    </xf>
    <xf numFmtId="0" fontId="0" fillId="0" borderId="0" xfId="0" applyFill="1" applyBorder="1" applyAlignment="1">
      <alignment vertical="top" wrapText="1"/>
    </xf>
    <xf numFmtId="0" fontId="15" fillId="0" borderId="1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7" xfId="0" applyFont="1" applyFill="1" applyBorder="1" applyAlignment="1">
      <alignment horizontal="center" vertical="center" wrapText="1"/>
    </xf>
    <xf numFmtId="3" fontId="21" fillId="0" borderId="25" xfId="0" applyNumberFormat="1" applyFont="1" applyFill="1" applyBorder="1" applyAlignment="1" applyProtection="1">
      <alignment horizontal="right"/>
      <protection locked="0"/>
    </xf>
    <xf numFmtId="3" fontId="21" fillId="0" borderId="9" xfId="0" applyNumberFormat="1" applyFont="1" applyFill="1" applyBorder="1" applyAlignment="1" applyProtection="1">
      <alignment horizontal="right"/>
      <protection locked="0"/>
    </xf>
    <xf numFmtId="3" fontId="21" fillId="0" borderId="25" xfId="0" applyNumberFormat="1" applyFont="1" applyFill="1" applyBorder="1" applyAlignment="1" applyProtection="1">
      <alignment horizontal="right"/>
    </xf>
    <xf numFmtId="3" fontId="21" fillId="0" borderId="9" xfId="0" applyNumberFormat="1" applyFont="1" applyFill="1" applyBorder="1" applyAlignment="1" applyProtection="1">
      <alignment horizontal="right"/>
    </xf>
    <xf numFmtId="3" fontId="21" fillId="0" borderId="25" xfId="0" applyNumberFormat="1" applyFont="1" applyFill="1" applyBorder="1" applyAlignment="1" applyProtection="1">
      <alignment horizontal="center"/>
      <protection locked="0"/>
    </xf>
    <xf numFmtId="3" fontId="21" fillId="0" borderId="9" xfId="0" applyNumberFormat="1" applyFont="1" applyFill="1" applyBorder="1" applyAlignment="1" applyProtection="1">
      <alignment horizontal="center"/>
      <protection locked="0"/>
    </xf>
    <xf numFmtId="3" fontId="12" fillId="0" borderId="25" xfId="0" applyNumberFormat="1" applyFont="1" applyFill="1" applyBorder="1" applyAlignment="1" applyProtection="1">
      <alignment horizontal="right"/>
      <protection locked="0"/>
    </xf>
    <xf numFmtId="3" fontId="12" fillId="0" borderId="9" xfId="0" applyNumberFormat="1" applyFont="1" applyFill="1" applyBorder="1" applyAlignment="1" applyProtection="1">
      <alignment horizontal="right"/>
      <protection locked="0"/>
    </xf>
    <xf numFmtId="3" fontId="12" fillId="0" borderId="25" xfId="0" applyNumberFormat="1" applyFont="1" applyFill="1" applyBorder="1" applyAlignment="1" applyProtection="1">
      <alignment horizontal="right"/>
    </xf>
    <xf numFmtId="3" fontId="12" fillId="0" borderId="9" xfId="0" applyNumberFormat="1" applyFont="1" applyFill="1" applyBorder="1" applyAlignment="1" applyProtection="1">
      <alignment horizontal="right"/>
    </xf>
    <xf numFmtId="3" fontId="12" fillId="0" borderId="55" xfId="0" applyNumberFormat="1" applyFont="1" applyFill="1" applyBorder="1" applyAlignment="1" applyProtection="1">
      <alignment horizontal="right"/>
    </xf>
    <xf numFmtId="3" fontId="12" fillId="0" borderId="57" xfId="0" applyNumberFormat="1" applyFont="1" applyFill="1" applyBorder="1" applyAlignment="1" applyProtection="1">
      <alignment horizontal="right"/>
    </xf>
    <xf numFmtId="3" fontId="12" fillId="0" borderId="81" xfId="0" applyNumberFormat="1" applyFont="1" applyFill="1" applyBorder="1" applyAlignment="1" applyProtection="1">
      <alignment horizontal="right"/>
      <protection locked="0"/>
    </xf>
    <xf numFmtId="3" fontId="12" fillId="0" borderId="93" xfId="0" applyNumberFormat="1" applyFont="1" applyFill="1" applyBorder="1" applyAlignment="1" applyProtection="1">
      <alignment horizontal="right"/>
      <protection locked="0"/>
    </xf>
    <xf numFmtId="3" fontId="12" fillId="0" borderId="25" xfId="0" applyNumberFormat="1" applyFont="1" applyFill="1" applyBorder="1" applyAlignment="1" applyProtection="1">
      <alignment horizontal="center"/>
    </xf>
    <xf numFmtId="3" fontId="12" fillId="0" borderId="9" xfId="0" applyNumberFormat="1" applyFont="1" applyFill="1" applyBorder="1" applyAlignment="1" applyProtection="1">
      <alignment horizontal="center"/>
    </xf>
    <xf numFmtId="3" fontId="12" fillId="0" borderId="25" xfId="0" applyNumberFormat="1" applyFont="1" applyFill="1" applyBorder="1" applyAlignment="1" applyProtection="1">
      <alignment horizontal="center"/>
      <protection locked="0"/>
    </xf>
    <xf numFmtId="3" fontId="12" fillId="0" borderId="9" xfId="0" applyNumberFormat="1" applyFont="1" applyFill="1" applyBorder="1" applyAlignment="1" applyProtection="1">
      <alignment horizontal="center"/>
      <protection locked="0"/>
    </xf>
    <xf numFmtId="0" fontId="7" fillId="0" borderId="9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7" fillId="0" borderId="102" xfId="0" applyFont="1" applyFill="1" applyBorder="1" applyAlignment="1">
      <alignment horizontal="center" vertical="center" wrapText="1"/>
    </xf>
    <xf numFmtId="0" fontId="15" fillId="0" borderId="94"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97"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103"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0" fontId="7" fillId="0" borderId="4" xfId="0" applyFont="1" applyFill="1" applyBorder="1" applyAlignment="1">
      <alignment horizontal="right" vertical="center" wrapText="1"/>
    </xf>
    <xf numFmtId="0" fontId="7" fillId="0" borderId="17" xfId="0" applyFont="1" applyFill="1" applyBorder="1" applyAlignment="1">
      <alignment horizontal="center" vertical="center" wrapText="1"/>
    </xf>
    <xf numFmtId="3" fontId="7" fillId="0" borderId="4" xfId="0" applyNumberFormat="1" applyFont="1" applyFill="1" applyBorder="1" applyAlignment="1">
      <alignment horizontal="right" vertical="center" wrapText="1"/>
    </xf>
    <xf numFmtId="0" fontId="0" fillId="0" borderId="0" xfId="0" applyFill="1" applyAlignment="1">
      <alignment vertical="top" wrapText="1"/>
    </xf>
    <xf numFmtId="0" fontId="6" fillId="0" borderId="0" xfId="0" applyFont="1" applyFill="1" applyAlignment="1">
      <alignment horizontal="justify" vertical="center" wrapText="1"/>
    </xf>
    <xf numFmtId="0" fontId="5" fillId="0" borderId="0" xfId="0" applyFont="1" applyFill="1" applyAlignment="1">
      <alignment horizontal="justify" vertical="center" wrapText="1"/>
    </xf>
    <xf numFmtId="0" fontId="5" fillId="0" borderId="0" xfId="0" applyFont="1" applyFill="1" applyAlignment="1">
      <alignment horizontal="center" vertical="center" wrapText="1"/>
    </xf>
    <xf numFmtId="0" fontId="5" fillId="0" borderId="87"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06"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conom\&#1056;&#1072;&#1073;&#1086;&#1095;&#1080;&#1081;%20&#1089;&#1090;&#1086;&#1083;\&#1052;&#1086;&#1080;%20&#1076;&#1086;&#1082;&#1091;&#1084;&#1077;&#1085;&#1090;&#1099;\&#1041;&#1070;&#1044;&#1046;&#1045;&#1058;&#1053;&#1048;&#1049;%20&#1047;&#1040;&#1055;&#1048;&#1058;%202014\&#1073;&#1102;&#1076;&#1078;&#1077;&#1090;&#1085;&#1080;&#1081;%20&#1079;&#1072;&#1087;&#1080;&#1090;%20&#1055;&#1062;&#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3.1"/>
      <sheetName val="1 -3.2"/>
      <sheetName val="1-4"/>
      <sheetName val="1-5"/>
      <sheetName val="2 - 5.1"/>
      <sheetName val="2 - 5.2"/>
      <sheetName val="2 - 5.3"/>
      <sheetName val="2 - 5.4"/>
      <sheetName val="2 - 6.1"/>
      <sheetName val="2 - 6.2"/>
      <sheetName val="2 - 7.1"/>
      <sheetName val="2 - 7.2"/>
      <sheetName val="2 - 8"/>
      <sheetName val="2 - 9"/>
      <sheetName val="2 - 10.1"/>
      <sheetName val="2 - 10.2"/>
      <sheetName val="2 - 11.1"/>
      <sheetName val="2 - 11.2"/>
      <sheetName val="2 - 12.1"/>
      <sheetName val="2 - 12.2"/>
      <sheetName val="2 - 12.3"/>
      <sheetName val="2-12.4"/>
      <sheetName val="3 - 2.1"/>
      <sheetName val="3 -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M486"/>
  <sheetViews>
    <sheetView tabSelected="1" view="pageBreakPreview" topLeftCell="A177" zoomScale="75" zoomScaleNormal="100" workbookViewId="0">
      <selection activeCell="B167" sqref="B167:C167"/>
    </sheetView>
  </sheetViews>
  <sheetFormatPr defaultColWidth="9.109375" defaultRowHeight="14.4" x14ac:dyDescent="0.3"/>
  <cols>
    <col min="1" max="1" width="9.109375" style="28"/>
    <col min="2" max="2" width="33.33203125" style="28" customWidth="1"/>
    <col min="3" max="3" width="23.5546875" style="28" customWidth="1"/>
    <col min="4" max="4" width="12" style="28" customWidth="1"/>
    <col min="5" max="5" width="23.6640625" style="28" customWidth="1"/>
    <col min="6" max="6" width="13.5546875" style="28" customWidth="1"/>
    <col min="7" max="7" width="22" style="28" customWidth="1"/>
    <col min="8" max="8" width="20.5546875" style="28" customWidth="1"/>
    <col min="9" max="9" width="14.88671875" style="28" customWidth="1"/>
    <col min="10" max="11" width="12.5546875" style="28" customWidth="1"/>
    <col min="12" max="12" width="11.33203125" style="28" customWidth="1"/>
    <col min="13" max="13" width="10.33203125" style="28" customWidth="1"/>
    <col min="14" max="14" width="12.88671875" style="28" customWidth="1"/>
    <col min="15" max="16" width="8.6640625" style="28" customWidth="1"/>
    <col min="17" max="16384" width="9.109375" style="28"/>
  </cols>
  <sheetData>
    <row r="1" spans="1:14" ht="15.75" customHeight="1" x14ac:dyDescent="0.3">
      <c r="C1" s="29"/>
      <c r="D1" s="29"/>
      <c r="E1" s="29"/>
      <c r="F1" s="29"/>
      <c r="G1" s="29"/>
      <c r="H1" s="297" t="s">
        <v>0</v>
      </c>
      <c r="I1" s="297"/>
      <c r="J1" s="297"/>
    </row>
    <row r="2" spans="1:14" ht="15.75" customHeight="1" x14ac:dyDescent="0.3">
      <c r="C2" s="29"/>
      <c r="D2" s="29"/>
      <c r="E2" s="29"/>
      <c r="F2" s="29"/>
      <c r="G2" s="29"/>
      <c r="H2" s="297" t="s">
        <v>1</v>
      </c>
      <c r="I2" s="297"/>
      <c r="J2" s="297"/>
    </row>
    <row r="3" spans="1:14" ht="15.75" customHeight="1" x14ac:dyDescent="0.3">
      <c r="C3" s="29"/>
      <c r="D3" s="29"/>
      <c r="E3" s="29"/>
      <c r="F3" s="29"/>
      <c r="G3" s="29"/>
      <c r="H3" s="297" t="s">
        <v>2</v>
      </c>
      <c r="I3" s="297"/>
      <c r="J3" s="297"/>
    </row>
    <row r="4" spans="1:14" ht="15.6" x14ac:dyDescent="0.3">
      <c r="A4" s="30"/>
      <c r="B4" s="30"/>
      <c r="C4" s="29"/>
      <c r="D4" s="29"/>
      <c r="E4" s="29"/>
      <c r="F4" s="29"/>
      <c r="G4" s="29"/>
      <c r="H4" s="297" t="s">
        <v>3</v>
      </c>
      <c r="I4" s="297"/>
      <c r="J4" s="297"/>
    </row>
    <row r="5" spans="1:14" ht="15.6" x14ac:dyDescent="0.3">
      <c r="A5" s="29"/>
      <c r="B5" s="29"/>
      <c r="C5" s="29"/>
      <c r="D5" s="29"/>
      <c r="E5" s="29"/>
      <c r="F5" s="29"/>
      <c r="G5" s="29"/>
      <c r="H5" s="297" t="s">
        <v>4</v>
      </c>
      <c r="I5" s="297"/>
      <c r="J5" s="297"/>
    </row>
    <row r="6" spans="1:14" ht="15.6" x14ac:dyDescent="0.3">
      <c r="A6" s="29"/>
      <c r="B6" s="29"/>
      <c r="C6" s="29"/>
      <c r="D6" s="29"/>
      <c r="E6" s="29"/>
      <c r="F6" s="29"/>
      <c r="G6" s="29"/>
      <c r="H6" s="29"/>
      <c r="I6" s="29"/>
      <c r="J6" s="29"/>
    </row>
    <row r="7" spans="1:14" ht="17.399999999999999" x14ac:dyDescent="0.3">
      <c r="A7" s="298" t="s">
        <v>5</v>
      </c>
      <c r="B7" s="298"/>
      <c r="C7" s="298"/>
      <c r="D7" s="298"/>
      <c r="E7" s="298"/>
      <c r="F7" s="298"/>
      <c r="G7" s="298"/>
      <c r="H7" s="298"/>
      <c r="I7" s="298"/>
      <c r="J7" s="298"/>
    </row>
    <row r="8" spans="1:14" ht="15.6" x14ac:dyDescent="0.3">
      <c r="A8" s="29"/>
      <c r="B8" s="29"/>
      <c r="C8" s="29"/>
      <c r="D8" s="29"/>
      <c r="E8" s="29"/>
      <c r="F8" s="29"/>
      <c r="G8" s="29"/>
      <c r="H8" s="29"/>
      <c r="I8" s="29"/>
      <c r="J8" s="29"/>
    </row>
    <row r="9" spans="1:14" ht="25.5" customHeight="1" x14ac:dyDescent="0.3">
      <c r="A9" s="299" t="s">
        <v>6</v>
      </c>
      <c r="B9" s="299"/>
      <c r="C9" s="299"/>
      <c r="D9" s="299"/>
      <c r="E9" s="299"/>
      <c r="F9" s="299"/>
      <c r="G9" s="300" t="s">
        <v>7</v>
      </c>
      <c r="H9" s="300"/>
      <c r="I9" s="300" t="s">
        <v>8</v>
      </c>
      <c r="J9" s="300"/>
    </row>
    <row r="10" spans="1:14" ht="34.5" customHeight="1" x14ac:dyDescent="0.3">
      <c r="A10" s="301" t="s">
        <v>9</v>
      </c>
      <c r="B10" s="301"/>
      <c r="C10" s="301"/>
      <c r="D10" s="301"/>
      <c r="E10" s="301"/>
      <c r="F10" s="301"/>
      <c r="G10" s="302" t="s">
        <v>10</v>
      </c>
      <c r="H10" s="302"/>
      <c r="I10" s="302" t="s">
        <v>11</v>
      </c>
      <c r="J10" s="302"/>
    </row>
    <row r="11" spans="1:14" ht="18.75" customHeight="1" x14ac:dyDescent="0.3">
      <c r="A11" s="31"/>
      <c r="B11" s="31"/>
      <c r="C11" s="31"/>
      <c r="D11" s="31"/>
      <c r="E11" s="31"/>
      <c r="F11" s="31"/>
      <c r="G11" s="32"/>
      <c r="H11" s="32"/>
      <c r="I11" s="32"/>
      <c r="J11" s="32"/>
    </row>
    <row r="12" spans="1:14" ht="18.75" customHeight="1" x14ac:dyDescent="0.3">
      <c r="A12" s="299" t="s">
        <v>12</v>
      </c>
      <c r="B12" s="299"/>
      <c r="C12" s="299"/>
      <c r="D12" s="299"/>
      <c r="E12" s="299"/>
      <c r="F12" s="299"/>
      <c r="G12" s="300" t="s">
        <v>13</v>
      </c>
      <c r="H12" s="300"/>
      <c r="I12" s="300" t="s">
        <v>8</v>
      </c>
      <c r="J12" s="300"/>
    </row>
    <row r="13" spans="1:14" ht="66.75" customHeight="1" x14ac:dyDescent="0.3">
      <c r="A13" s="301" t="s">
        <v>14</v>
      </c>
      <c r="B13" s="301"/>
      <c r="C13" s="301"/>
      <c r="D13" s="301"/>
      <c r="E13" s="301"/>
      <c r="F13" s="301"/>
      <c r="G13" s="302" t="s">
        <v>15</v>
      </c>
      <c r="H13" s="302"/>
      <c r="I13" s="302" t="s">
        <v>11</v>
      </c>
      <c r="J13" s="302"/>
    </row>
    <row r="14" spans="1:14" ht="64.2" customHeight="1" x14ac:dyDescent="0.3">
      <c r="A14" s="304" t="s">
        <v>16</v>
      </c>
      <c r="B14" s="304"/>
      <c r="C14" s="304" t="s">
        <v>17</v>
      </c>
      <c r="D14" s="304"/>
      <c r="E14" s="304" t="s">
        <v>18</v>
      </c>
      <c r="F14" s="304"/>
      <c r="G14" s="305" t="s">
        <v>19</v>
      </c>
      <c r="H14" s="305"/>
      <c r="I14" s="304">
        <v>25201100000</v>
      </c>
      <c r="J14" s="304"/>
    </row>
    <row r="15" spans="1:14" ht="66.75" customHeight="1" x14ac:dyDescent="0.3">
      <c r="A15" s="306" t="s">
        <v>20</v>
      </c>
      <c r="B15" s="306"/>
      <c r="C15" s="306" t="s">
        <v>21</v>
      </c>
      <c r="D15" s="306"/>
      <c r="E15" s="306" t="s">
        <v>22</v>
      </c>
      <c r="F15" s="306"/>
      <c r="G15" s="302" t="s">
        <v>23</v>
      </c>
      <c r="H15" s="302"/>
      <c r="I15" s="302" t="s">
        <v>24</v>
      </c>
      <c r="J15" s="302"/>
    </row>
    <row r="16" spans="1:14" ht="15.75" customHeight="1" x14ac:dyDescent="0.3">
      <c r="A16" s="303" t="s">
        <v>25</v>
      </c>
      <c r="B16" s="303"/>
      <c r="C16" s="303"/>
      <c r="D16" s="303"/>
      <c r="E16" s="303"/>
      <c r="F16" s="303"/>
      <c r="G16" s="303"/>
      <c r="H16" s="303"/>
      <c r="I16" s="303"/>
      <c r="J16" s="303"/>
      <c r="K16" s="303"/>
      <c r="L16" s="303"/>
      <c r="M16" s="303"/>
      <c r="N16" s="303"/>
    </row>
    <row r="17" spans="1:16" ht="10.199999999999999" customHeight="1" x14ac:dyDescent="0.3">
      <c r="A17" s="33"/>
    </row>
    <row r="18" spans="1:16" ht="15.75" customHeight="1" x14ac:dyDescent="0.3">
      <c r="A18" s="303" t="s">
        <v>26</v>
      </c>
      <c r="B18" s="303"/>
      <c r="C18" s="303"/>
      <c r="D18" s="303"/>
      <c r="E18" s="303"/>
      <c r="F18" s="303"/>
      <c r="G18" s="303"/>
      <c r="H18" s="303"/>
      <c r="I18" s="303"/>
      <c r="J18" s="303"/>
      <c r="K18" s="303"/>
      <c r="L18" s="303"/>
      <c r="M18" s="303"/>
      <c r="N18" s="303"/>
    </row>
    <row r="19" spans="1:16" ht="9" customHeight="1" x14ac:dyDescent="0.3">
      <c r="A19" s="33"/>
    </row>
    <row r="20" spans="1:16" ht="15" customHeight="1" x14ac:dyDescent="0.3">
      <c r="A20" s="303" t="s">
        <v>249</v>
      </c>
      <c r="B20" s="303"/>
      <c r="C20" s="303"/>
      <c r="D20" s="303"/>
      <c r="E20" s="303"/>
      <c r="F20" s="303"/>
      <c r="G20" s="303"/>
      <c r="H20" s="303"/>
      <c r="I20" s="303"/>
      <c r="J20" s="303"/>
      <c r="K20" s="303"/>
      <c r="L20" s="303"/>
      <c r="M20" s="303"/>
      <c r="N20" s="303"/>
    </row>
    <row r="21" spans="1:16" ht="15" customHeight="1" x14ac:dyDescent="0.3">
      <c r="A21" s="34"/>
      <c r="B21" s="34"/>
      <c r="C21" s="34"/>
      <c r="D21" s="34"/>
      <c r="E21" s="34"/>
      <c r="F21" s="34"/>
      <c r="G21" s="34"/>
      <c r="H21" s="34"/>
      <c r="I21" s="34"/>
      <c r="J21" s="34"/>
      <c r="K21" s="34"/>
      <c r="L21" s="34"/>
      <c r="M21" s="34"/>
      <c r="N21" s="34"/>
    </row>
    <row r="22" spans="1:16" ht="15" customHeight="1" x14ac:dyDescent="0.3">
      <c r="A22" s="303" t="s">
        <v>27</v>
      </c>
      <c r="B22" s="303"/>
      <c r="C22" s="303"/>
      <c r="D22" s="303"/>
      <c r="E22" s="303"/>
      <c r="F22" s="303"/>
      <c r="G22" s="303"/>
      <c r="H22" s="303"/>
      <c r="I22" s="303"/>
      <c r="J22" s="303"/>
      <c r="K22" s="303"/>
      <c r="L22" s="303"/>
      <c r="M22" s="303"/>
      <c r="N22" s="303"/>
      <c r="O22" s="303"/>
      <c r="P22" s="303"/>
    </row>
    <row r="23" spans="1:16" ht="15" customHeight="1" x14ac:dyDescent="0.3">
      <c r="A23" s="35"/>
      <c r="B23" s="35"/>
      <c r="C23" s="35"/>
      <c r="D23" s="35"/>
      <c r="E23" s="35"/>
      <c r="F23" s="35"/>
      <c r="G23" s="35"/>
      <c r="H23" s="35"/>
      <c r="I23" s="35"/>
      <c r="J23" s="35"/>
      <c r="K23" s="35"/>
      <c r="L23" s="34"/>
      <c r="M23" s="34"/>
      <c r="N23" s="34"/>
      <c r="O23" s="34"/>
      <c r="P23" s="34"/>
    </row>
    <row r="24" spans="1:16" ht="15" customHeight="1" x14ac:dyDescent="0.3">
      <c r="A24" s="303" t="s">
        <v>250</v>
      </c>
      <c r="B24" s="303"/>
      <c r="C24" s="303"/>
      <c r="D24" s="303"/>
      <c r="E24" s="303"/>
      <c r="F24" s="303"/>
      <c r="G24" s="303"/>
      <c r="H24" s="303"/>
      <c r="I24" s="303"/>
      <c r="J24" s="303"/>
      <c r="K24" s="303"/>
      <c r="L24" s="303"/>
      <c r="M24" s="303"/>
      <c r="N24" s="34"/>
      <c r="O24" s="34"/>
      <c r="P24" s="34"/>
    </row>
    <row r="25" spans="1:16" x14ac:dyDescent="0.3">
      <c r="A25" s="33"/>
    </row>
    <row r="26" spans="1:16" ht="15.75" customHeight="1" x14ac:dyDescent="0.3">
      <c r="A26" s="303" t="s">
        <v>28</v>
      </c>
      <c r="B26" s="303"/>
      <c r="C26" s="303"/>
      <c r="D26" s="303"/>
      <c r="E26" s="303"/>
      <c r="F26" s="303"/>
      <c r="G26" s="303"/>
      <c r="H26" s="303"/>
      <c r="I26" s="303"/>
      <c r="J26" s="303"/>
      <c r="K26" s="303"/>
      <c r="L26" s="303"/>
      <c r="M26" s="303"/>
      <c r="N26" s="303"/>
    </row>
    <row r="27" spans="1:16" ht="93" customHeight="1" x14ac:dyDescent="0.3">
      <c r="A27" s="307" t="s">
        <v>29</v>
      </c>
      <c r="B27" s="307"/>
      <c r="C27" s="307"/>
      <c r="D27" s="307"/>
      <c r="E27" s="307"/>
      <c r="F27" s="307"/>
      <c r="G27" s="307"/>
      <c r="H27" s="307"/>
      <c r="I27" s="307"/>
      <c r="J27" s="307"/>
      <c r="K27" s="307"/>
      <c r="L27" s="307"/>
      <c r="M27" s="307"/>
      <c r="N27" s="307"/>
      <c r="O27" s="36"/>
      <c r="P27" s="36"/>
    </row>
    <row r="28" spans="1:16" ht="15" customHeight="1" x14ac:dyDescent="0.3">
      <c r="A28" s="33"/>
    </row>
    <row r="29" spans="1:16" ht="15.75" customHeight="1" x14ac:dyDescent="0.3">
      <c r="A29" s="303" t="s">
        <v>30</v>
      </c>
      <c r="B29" s="303"/>
      <c r="C29" s="303"/>
      <c r="D29" s="303"/>
      <c r="E29" s="303"/>
      <c r="F29" s="303"/>
      <c r="G29" s="303"/>
      <c r="H29" s="303"/>
      <c r="I29" s="303"/>
      <c r="J29" s="303"/>
      <c r="K29" s="303"/>
      <c r="L29" s="303"/>
      <c r="M29" s="303"/>
      <c r="N29" s="303"/>
    </row>
    <row r="30" spans="1:16" ht="15.75" customHeight="1" x14ac:dyDescent="0.3">
      <c r="A30" s="303" t="s">
        <v>31</v>
      </c>
      <c r="B30" s="303"/>
      <c r="C30" s="303"/>
      <c r="D30" s="303"/>
      <c r="E30" s="303"/>
      <c r="F30" s="303"/>
      <c r="G30" s="303"/>
      <c r="H30" s="303"/>
      <c r="I30" s="303"/>
      <c r="J30" s="303"/>
      <c r="K30" s="303"/>
      <c r="L30" s="303"/>
      <c r="M30" s="303"/>
      <c r="N30" s="303"/>
    </row>
    <row r="31" spans="1:16" ht="9.6" customHeight="1" thickBot="1" x14ac:dyDescent="0.35">
      <c r="N31" s="37" t="s">
        <v>32</v>
      </c>
    </row>
    <row r="32" spans="1:16" ht="15.75" customHeight="1" thickBot="1" x14ac:dyDescent="0.35">
      <c r="A32" s="308" t="s">
        <v>33</v>
      </c>
      <c r="B32" s="308" t="s">
        <v>34</v>
      </c>
      <c r="C32" s="311" t="s">
        <v>35</v>
      </c>
      <c r="D32" s="312"/>
      <c r="E32" s="312"/>
      <c r="F32" s="313"/>
      <c r="G32" s="311" t="s">
        <v>36</v>
      </c>
      <c r="H32" s="312"/>
      <c r="I32" s="312"/>
      <c r="J32" s="313"/>
      <c r="K32" s="311" t="s">
        <v>37</v>
      </c>
      <c r="L32" s="312"/>
      <c r="M32" s="312"/>
      <c r="N32" s="313"/>
    </row>
    <row r="33" spans="1:14" ht="17.399999999999999" customHeight="1" x14ac:dyDescent="0.3">
      <c r="A33" s="309"/>
      <c r="B33" s="309"/>
      <c r="C33" s="38" t="s">
        <v>38</v>
      </c>
      <c r="D33" s="38" t="s">
        <v>39</v>
      </c>
      <c r="E33" s="314" t="s">
        <v>40</v>
      </c>
      <c r="F33" s="38" t="s">
        <v>41</v>
      </c>
      <c r="G33" s="38" t="s">
        <v>38</v>
      </c>
      <c r="H33" s="38" t="s">
        <v>39</v>
      </c>
      <c r="I33" s="314" t="s">
        <v>40</v>
      </c>
      <c r="J33" s="38" t="s">
        <v>41</v>
      </c>
      <c r="K33" s="38" t="s">
        <v>38</v>
      </c>
      <c r="L33" s="38" t="s">
        <v>39</v>
      </c>
      <c r="M33" s="314" t="s">
        <v>40</v>
      </c>
      <c r="N33" s="38" t="s">
        <v>41</v>
      </c>
    </row>
    <row r="34" spans="1:14" ht="23.4" customHeight="1" thickBot="1" x14ac:dyDescent="0.35">
      <c r="A34" s="310"/>
      <c r="B34" s="310"/>
      <c r="C34" s="39" t="s">
        <v>42</v>
      </c>
      <c r="D34" s="40" t="s">
        <v>42</v>
      </c>
      <c r="E34" s="315"/>
      <c r="F34" s="40" t="s">
        <v>43</v>
      </c>
      <c r="G34" s="40" t="s">
        <v>42</v>
      </c>
      <c r="H34" s="40" t="s">
        <v>42</v>
      </c>
      <c r="I34" s="315"/>
      <c r="J34" s="40" t="s">
        <v>44</v>
      </c>
      <c r="K34" s="40" t="s">
        <v>42</v>
      </c>
      <c r="L34" s="40" t="s">
        <v>42</v>
      </c>
      <c r="M34" s="315"/>
      <c r="N34" s="40" t="s">
        <v>45</v>
      </c>
    </row>
    <row r="35" spans="1:14" ht="15" thickBot="1" x14ac:dyDescent="0.35">
      <c r="A35" s="40">
        <v>1</v>
      </c>
      <c r="B35" s="40">
        <v>2</v>
      </c>
      <c r="C35" s="40">
        <v>3</v>
      </c>
      <c r="D35" s="40">
        <v>4</v>
      </c>
      <c r="E35" s="40">
        <v>5</v>
      </c>
      <c r="F35" s="40">
        <v>6</v>
      </c>
      <c r="G35" s="40">
        <v>7</v>
      </c>
      <c r="H35" s="40">
        <v>8</v>
      </c>
      <c r="I35" s="40">
        <v>9</v>
      </c>
      <c r="J35" s="40">
        <v>10</v>
      </c>
      <c r="K35" s="40">
        <v>11</v>
      </c>
      <c r="L35" s="40">
        <v>12</v>
      </c>
      <c r="M35" s="40">
        <v>13</v>
      </c>
      <c r="N35" s="40">
        <v>14</v>
      </c>
    </row>
    <row r="36" spans="1:14" ht="28.95" customHeight="1" thickBot="1" x14ac:dyDescent="0.35">
      <c r="A36" s="40"/>
      <c r="B36" s="41" t="s">
        <v>46</v>
      </c>
      <c r="C36" s="42">
        <v>16814186.649999999</v>
      </c>
      <c r="D36" s="43" t="s">
        <v>47</v>
      </c>
      <c r="E36" s="44" t="s">
        <v>47</v>
      </c>
      <c r="F36" s="45">
        <f>C36</f>
        <v>16814186.649999999</v>
      </c>
      <c r="G36" s="46">
        <v>12500300</v>
      </c>
      <c r="H36" s="45" t="s">
        <v>47</v>
      </c>
      <c r="I36" s="45" t="s">
        <v>47</v>
      </c>
      <c r="J36" s="45">
        <f>G36</f>
        <v>12500300</v>
      </c>
      <c r="K36" s="47">
        <v>11984100</v>
      </c>
      <c r="L36" s="47" t="s">
        <v>47</v>
      </c>
      <c r="M36" s="47" t="s">
        <v>47</v>
      </c>
      <c r="N36" s="47">
        <f>K36</f>
        <v>11984100</v>
      </c>
    </row>
    <row r="37" spans="1:14" ht="42" customHeight="1" thickBot="1" x14ac:dyDescent="0.35">
      <c r="A37" s="38"/>
      <c r="B37" s="48" t="s">
        <v>48</v>
      </c>
      <c r="C37" s="49" t="s">
        <v>47</v>
      </c>
      <c r="D37" s="50">
        <f>D38+D39+D40+D41</f>
        <v>0</v>
      </c>
      <c r="E37" s="51"/>
      <c r="F37" s="51">
        <f t="shared" ref="F37:F43" si="0">D37</f>
        <v>0</v>
      </c>
      <c r="G37" s="52" t="s">
        <v>47</v>
      </c>
      <c r="H37" s="50">
        <f>H38+H39+H40+H41</f>
        <v>0</v>
      </c>
      <c r="I37" s="51"/>
      <c r="J37" s="51">
        <f>H37</f>
        <v>0</v>
      </c>
      <c r="K37" s="53" t="s">
        <v>47</v>
      </c>
      <c r="L37" s="50">
        <f>L38+L39+L40+L41</f>
        <v>0</v>
      </c>
      <c r="M37" s="53"/>
      <c r="N37" s="47">
        <f>L37</f>
        <v>0</v>
      </c>
    </row>
    <row r="38" spans="1:14" ht="42" customHeight="1" thickBot="1" x14ac:dyDescent="0.35">
      <c r="A38" s="54">
        <v>25010100</v>
      </c>
      <c r="B38" s="55" t="s">
        <v>49</v>
      </c>
      <c r="C38" s="56"/>
      <c r="D38" s="50"/>
      <c r="E38" s="57"/>
      <c r="F38" s="58">
        <f t="shared" si="0"/>
        <v>0</v>
      </c>
      <c r="G38" s="59"/>
      <c r="H38" s="50"/>
      <c r="I38" s="60"/>
      <c r="J38" s="58">
        <f>H38</f>
        <v>0</v>
      </c>
      <c r="K38" s="61"/>
      <c r="L38" s="61"/>
      <c r="M38" s="62"/>
      <c r="N38" s="47">
        <f>L38</f>
        <v>0</v>
      </c>
    </row>
    <row r="39" spans="1:14" ht="32.4" customHeight="1" thickBot="1" x14ac:dyDescent="0.35">
      <c r="A39" s="63">
        <v>25010200</v>
      </c>
      <c r="B39" s="64" t="s">
        <v>50</v>
      </c>
      <c r="C39" s="49"/>
      <c r="D39" s="58"/>
      <c r="E39" s="65"/>
      <c r="F39" s="51">
        <f t="shared" si="0"/>
        <v>0</v>
      </c>
      <c r="G39" s="66"/>
      <c r="H39" s="58"/>
      <c r="I39" s="45"/>
      <c r="J39" s="51">
        <f>H39</f>
        <v>0</v>
      </c>
      <c r="K39" s="47"/>
      <c r="L39" s="47"/>
      <c r="M39" s="67"/>
      <c r="N39" s="47">
        <f>L39</f>
        <v>0</v>
      </c>
    </row>
    <row r="40" spans="1:14" ht="30.6" customHeight="1" thickBot="1" x14ac:dyDescent="0.35">
      <c r="A40" s="68">
        <v>25010300</v>
      </c>
      <c r="B40" s="69" t="s">
        <v>51</v>
      </c>
      <c r="C40" s="70"/>
      <c r="D40" s="71"/>
      <c r="E40" s="72"/>
      <c r="F40" s="58">
        <f t="shared" si="0"/>
        <v>0</v>
      </c>
      <c r="G40" s="49"/>
      <c r="H40" s="71"/>
      <c r="I40" s="72"/>
      <c r="J40" s="58">
        <f>H40</f>
        <v>0</v>
      </c>
      <c r="K40" s="47"/>
      <c r="L40" s="47"/>
      <c r="M40" s="67"/>
      <c r="N40" s="47">
        <f>L40</f>
        <v>0</v>
      </c>
    </row>
    <row r="41" spans="1:14" ht="42" customHeight="1" thickBot="1" x14ac:dyDescent="0.35">
      <c r="A41" s="63">
        <v>25010400</v>
      </c>
      <c r="B41" s="73" t="s">
        <v>52</v>
      </c>
      <c r="C41" s="74"/>
      <c r="D41" s="58"/>
      <c r="E41" s="65"/>
      <c r="F41" s="51">
        <f t="shared" si="0"/>
        <v>0</v>
      </c>
      <c r="G41" s="75"/>
      <c r="H41" s="58"/>
      <c r="I41" s="76"/>
      <c r="J41" s="51">
        <f>H41</f>
        <v>0</v>
      </c>
      <c r="K41" s="53"/>
      <c r="L41" s="53"/>
      <c r="M41" s="77"/>
      <c r="N41" s="47">
        <f>L41</f>
        <v>0</v>
      </c>
    </row>
    <row r="42" spans="1:14" ht="21" customHeight="1" thickBot="1" x14ac:dyDescent="0.35">
      <c r="A42" s="78">
        <v>25020100</v>
      </c>
      <c r="B42" s="79" t="s">
        <v>53</v>
      </c>
      <c r="C42" s="75"/>
      <c r="D42" s="58"/>
      <c r="E42" s="80"/>
      <c r="F42" s="58">
        <f t="shared" si="0"/>
        <v>0</v>
      </c>
      <c r="G42" s="66"/>
      <c r="H42" s="58"/>
      <c r="I42" s="76"/>
      <c r="J42" s="65"/>
      <c r="K42" s="81"/>
      <c r="L42" s="81"/>
      <c r="M42" s="82"/>
      <c r="N42" s="47"/>
    </row>
    <row r="43" spans="1:14" ht="31.95" customHeight="1" thickBot="1" x14ac:dyDescent="0.35">
      <c r="A43" s="40">
        <v>602400</v>
      </c>
      <c r="B43" s="41" t="s">
        <v>54</v>
      </c>
      <c r="C43" s="83" t="s">
        <v>47</v>
      </c>
      <c r="D43" s="45"/>
      <c r="E43" s="45"/>
      <c r="F43" s="45">
        <f t="shared" si="0"/>
        <v>0</v>
      </c>
      <c r="G43" s="83" t="s">
        <v>47</v>
      </c>
      <c r="H43" s="45"/>
      <c r="I43" s="45"/>
      <c r="J43" s="45">
        <f>H43</f>
        <v>0</v>
      </c>
      <c r="K43" s="47" t="s">
        <v>47</v>
      </c>
      <c r="L43" s="47"/>
      <c r="M43" s="47"/>
      <c r="N43" s="47">
        <f>L43</f>
        <v>0</v>
      </c>
    </row>
    <row r="44" spans="1:14" ht="15" thickBot="1" x14ac:dyDescent="0.35">
      <c r="A44" s="40"/>
      <c r="B44" s="41" t="s">
        <v>55</v>
      </c>
      <c r="C44" s="40" t="s">
        <v>47</v>
      </c>
      <c r="D44" s="40"/>
      <c r="E44" s="40"/>
      <c r="F44" s="40"/>
      <c r="G44" s="40" t="s">
        <v>47</v>
      </c>
      <c r="H44" s="84"/>
      <c r="I44" s="84"/>
      <c r="J44" s="84"/>
      <c r="K44" s="84" t="s">
        <v>47</v>
      </c>
      <c r="L44" s="84"/>
      <c r="M44" s="84"/>
      <c r="N44" s="84"/>
    </row>
    <row r="45" spans="1:14" s="86" customFormat="1" ht="16.2" thickBot="1" x14ac:dyDescent="0.35">
      <c r="A45" s="83"/>
      <c r="B45" s="85" t="s">
        <v>56</v>
      </c>
      <c r="C45" s="45">
        <f t="shared" ref="C45:M45" si="1">SUM(C36:C44)</f>
        <v>16814186.649999999</v>
      </c>
      <c r="D45" s="45">
        <f>D37+D42+D43</f>
        <v>0</v>
      </c>
      <c r="E45" s="45">
        <f t="shared" si="1"/>
        <v>0</v>
      </c>
      <c r="F45" s="45">
        <f>F36+F37+F42+F43</f>
        <v>16814186.649999999</v>
      </c>
      <c r="G45" s="45">
        <f t="shared" si="1"/>
        <v>12500300</v>
      </c>
      <c r="H45" s="45">
        <f>H37+H42+H43</f>
        <v>0</v>
      </c>
      <c r="I45" s="45">
        <f t="shared" si="1"/>
        <v>0</v>
      </c>
      <c r="J45" s="45">
        <f>J36+J37+J43</f>
        <v>12500300</v>
      </c>
      <c r="K45" s="45">
        <f t="shared" si="1"/>
        <v>11984100</v>
      </c>
      <c r="L45" s="45">
        <f>L37+L42+L43</f>
        <v>0</v>
      </c>
      <c r="M45" s="45">
        <f t="shared" si="1"/>
        <v>0</v>
      </c>
      <c r="N45" s="45">
        <f>N36+N37+N43</f>
        <v>11984100</v>
      </c>
    </row>
    <row r="46" spans="1:14" ht="9.6" customHeight="1" x14ac:dyDescent="0.3"/>
    <row r="47" spans="1:14" ht="15.75" customHeight="1" x14ac:dyDescent="0.3">
      <c r="A47" s="303" t="s">
        <v>57</v>
      </c>
      <c r="B47" s="303"/>
      <c r="C47" s="303"/>
      <c r="D47" s="303"/>
      <c r="E47" s="303"/>
      <c r="F47" s="303"/>
      <c r="G47" s="303"/>
      <c r="H47" s="303"/>
      <c r="I47" s="303"/>
      <c r="J47" s="303"/>
      <c r="K47" s="303"/>
      <c r="L47" s="303"/>
      <c r="M47" s="303"/>
      <c r="N47" s="303"/>
    </row>
    <row r="48" spans="1:14" ht="12" customHeight="1" thickBot="1" x14ac:dyDescent="0.35">
      <c r="A48" s="87"/>
      <c r="M48" s="316" t="s">
        <v>32</v>
      </c>
      <c r="N48" s="316"/>
    </row>
    <row r="49" spans="1:14" ht="16.5" customHeight="1" thickBot="1" x14ac:dyDescent="0.35">
      <c r="A49" s="308" t="s">
        <v>33</v>
      </c>
      <c r="B49" s="317" t="s">
        <v>34</v>
      </c>
      <c r="C49" s="318"/>
      <c r="D49" s="318"/>
      <c r="E49" s="318"/>
      <c r="F49" s="319"/>
      <c r="G49" s="326" t="s">
        <v>58</v>
      </c>
      <c r="H49" s="327"/>
      <c r="I49" s="327"/>
      <c r="J49" s="328"/>
      <c r="K49" s="329" t="s">
        <v>59</v>
      </c>
      <c r="L49" s="327"/>
      <c r="M49" s="327"/>
      <c r="N49" s="330"/>
    </row>
    <row r="50" spans="1:14" ht="14.4" customHeight="1" x14ac:dyDescent="0.3">
      <c r="A50" s="309"/>
      <c r="B50" s="320"/>
      <c r="C50" s="321"/>
      <c r="D50" s="321"/>
      <c r="E50" s="321"/>
      <c r="F50" s="322"/>
      <c r="G50" s="52" t="s">
        <v>38</v>
      </c>
      <c r="H50" s="52" t="s">
        <v>39</v>
      </c>
      <c r="I50" s="331" t="s">
        <v>40</v>
      </c>
      <c r="J50" s="52" t="s">
        <v>41</v>
      </c>
      <c r="K50" s="52" t="s">
        <v>38</v>
      </c>
      <c r="L50" s="52" t="s">
        <v>39</v>
      </c>
      <c r="M50" s="331" t="s">
        <v>40</v>
      </c>
      <c r="N50" s="88" t="s">
        <v>41</v>
      </c>
    </row>
    <row r="51" spans="1:14" ht="27" customHeight="1" thickBot="1" x14ac:dyDescent="0.35">
      <c r="A51" s="310"/>
      <c r="B51" s="323"/>
      <c r="C51" s="324"/>
      <c r="D51" s="324"/>
      <c r="E51" s="324"/>
      <c r="F51" s="325"/>
      <c r="G51" s="83" t="s">
        <v>42</v>
      </c>
      <c r="H51" s="83" t="s">
        <v>42</v>
      </c>
      <c r="I51" s="332"/>
      <c r="J51" s="83" t="s">
        <v>43</v>
      </c>
      <c r="K51" s="83" t="s">
        <v>42</v>
      </c>
      <c r="L51" s="83" t="s">
        <v>42</v>
      </c>
      <c r="M51" s="332"/>
      <c r="N51" s="89" t="s">
        <v>44</v>
      </c>
    </row>
    <row r="52" spans="1:14" ht="16.2" thickBot="1" x14ac:dyDescent="0.35">
      <c r="A52" s="90">
        <v>1</v>
      </c>
      <c r="B52" s="340">
        <v>2</v>
      </c>
      <c r="C52" s="341"/>
      <c r="D52" s="341"/>
      <c r="E52" s="341"/>
      <c r="F52" s="342"/>
      <c r="G52" s="83">
        <v>3</v>
      </c>
      <c r="H52" s="83">
        <v>4</v>
      </c>
      <c r="I52" s="83">
        <v>5</v>
      </c>
      <c r="J52" s="83">
        <v>6</v>
      </c>
      <c r="K52" s="83">
        <v>7</v>
      </c>
      <c r="L52" s="83">
        <v>8</v>
      </c>
      <c r="M52" s="91">
        <v>9</v>
      </c>
      <c r="N52" s="74">
        <v>10</v>
      </c>
    </row>
    <row r="53" spans="1:14" s="98" customFormat="1" ht="16.5" customHeight="1" thickBot="1" x14ac:dyDescent="0.35">
      <c r="A53" s="92"/>
      <c r="B53" s="343" t="s">
        <v>46</v>
      </c>
      <c r="C53" s="344"/>
      <c r="D53" s="344"/>
      <c r="E53" s="344"/>
      <c r="F53" s="345"/>
      <c r="G53" s="93">
        <f>G125</f>
        <v>12870923.4</v>
      </c>
      <c r="H53" s="94" t="s">
        <v>47</v>
      </c>
      <c r="I53" s="94"/>
      <c r="J53" s="47">
        <f>G53</f>
        <v>12870923.4</v>
      </c>
      <c r="K53" s="47">
        <f>K125</f>
        <v>13823371.731600001</v>
      </c>
      <c r="L53" s="95" t="s">
        <v>47</v>
      </c>
      <c r="M53" s="96"/>
      <c r="N53" s="296">
        <f>K53</f>
        <v>13823371.731600001</v>
      </c>
    </row>
    <row r="54" spans="1:14" ht="15.6" customHeight="1" thickBot="1" x14ac:dyDescent="0.35">
      <c r="A54" s="90"/>
      <c r="B54" s="337" t="s">
        <v>48</v>
      </c>
      <c r="C54" s="338"/>
      <c r="D54" s="338"/>
      <c r="E54" s="338"/>
      <c r="F54" s="339"/>
      <c r="G54" s="83" t="s">
        <v>47</v>
      </c>
      <c r="H54" s="45">
        <f>SUM(H55:H58)</f>
        <v>0</v>
      </c>
      <c r="I54" s="99"/>
      <c r="J54" s="45">
        <f>H54</f>
        <v>0</v>
      </c>
      <c r="K54" s="83" t="s">
        <v>47</v>
      </c>
      <c r="L54" s="45">
        <f>SUM(L55:L58)</f>
        <v>0</v>
      </c>
      <c r="M54" s="100"/>
      <c r="N54" s="101">
        <f>L54</f>
        <v>0</v>
      </c>
    </row>
    <row r="55" spans="1:14" ht="15.6" customHeight="1" thickBot="1" x14ac:dyDescent="0.35">
      <c r="A55" s="54">
        <v>25010100</v>
      </c>
      <c r="B55" s="346" t="s">
        <v>49</v>
      </c>
      <c r="C55" s="347"/>
      <c r="D55" s="347"/>
      <c r="E55" s="347"/>
      <c r="F55" s="348"/>
      <c r="G55" s="83"/>
      <c r="H55" s="102"/>
      <c r="I55" s="99"/>
      <c r="J55" s="45">
        <f>G55+H55</f>
        <v>0</v>
      </c>
      <c r="K55" s="83"/>
      <c r="L55" s="102"/>
      <c r="M55" s="100"/>
      <c r="N55" s="101">
        <f>K55+L55</f>
        <v>0</v>
      </c>
    </row>
    <row r="56" spans="1:14" ht="15.6" customHeight="1" thickBot="1" x14ac:dyDescent="0.35">
      <c r="A56" s="63">
        <v>25010200</v>
      </c>
      <c r="B56" s="333" t="s">
        <v>50</v>
      </c>
      <c r="C56" s="334"/>
      <c r="D56" s="334"/>
      <c r="E56" s="334"/>
      <c r="F56" s="335"/>
      <c r="G56" s="83"/>
      <c r="H56" s="103"/>
      <c r="I56" s="99"/>
      <c r="J56" s="45">
        <f>G56+H56</f>
        <v>0</v>
      </c>
      <c r="K56" s="83"/>
      <c r="L56" s="103"/>
      <c r="M56" s="100"/>
      <c r="N56" s="101">
        <f>K56+L56</f>
        <v>0</v>
      </c>
    </row>
    <row r="57" spans="1:14" ht="15.6" customHeight="1" thickBot="1" x14ac:dyDescent="0.35">
      <c r="A57" s="68">
        <v>25010300</v>
      </c>
      <c r="B57" s="349" t="s">
        <v>51</v>
      </c>
      <c r="C57" s="350"/>
      <c r="D57" s="350"/>
      <c r="E57" s="350"/>
      <c r="F57" s="351"/>
      <c r="G57" s="83"/>
      <c r="H57" s="104"/>
      <c r="I57" s="99"/>
      <c r="J57" s="45">
        <f>G57+H57</f>
        <v>0</v>
      </c>
      <c r="K57" s="83"/>
      <c r="L57" s="104"/>
      <c r="M57" s="100"/>
      <c r="N57" s="101">
        <f>K57+L57</f>
        <v>0</v>
      </c>
    </row>
    <row r="58" spans="1:14" ht="15.6" customHeight="1" thickBot="1" x14ac:dyDescent="0.35">
      <c r="A58" s="63">
        <v>25010400</v>
      </c>
      <c r="B58" s="333" t="s">
        <v>52</v>
      </c>
      <c r="C58" s="334"/>
      <c r="D58" s="334"/>
      <c r="E58" s="334"/>
      <c r="F58" s="335"/>
      <c r="G58" s="91"/>
      <c r="H58" s="97"/>
      <c r="I58" s="99"/>
      <c r="J58" s="45">
        <f>G58+H58</f>
        <v>0</v>
      </c>
      <c r="K58" s="91"/>
      <c r="L58" s="97"/>
      <c r="M58" s="100"/>
      <c r="N58" s="101">
        <f>K58+L58</f>
        <v>0</v>
      </c>
    </row>
    <row r="59" spans="1:14" ht="15.6" customHeight="1" thickBot="1" x14ac:dyDescent="0.35">
      <c r="A59" s="78">
        <v>25020100</v>
      </c>
      <c r="B59" s="336" t="s">
        <v>53</v>
      </c>
      <c r="C59" s="334"/>
      <c r="D59" s="334"/>
      <c r="E59" s="334"/>
      <c r="F59" s="335"/>
      <c r="G59" s="83"/>
      <c r="H59" s="45"/>
      <c r="I59" s="99"/>
      <c r="J59" s="45"/>
      <c r="K59" s="83"/>
      <c r="L59" s="45"/>
      <c r="M59" s="100"/>
      <c r="N59" s="101"/>
    </row>
    <row r="60" spans="1:14" ht="16.5" customHeight="1" thickBot="1" x14ac:dyDescent="0.35">
      <c r="A60" s="40">
        <v>602400</v>
      </c>
      <c r="B60" s="337" t="s">
        <v>54</v>
      </c>
      <c r="C60" s="338"/>
      <c r="D60" s="338"/>
      <c r="E60" s="338"/>
      <c r="F60" s="339"/>
      <c r="G60" s="83" t="s">
        <v>47</v>
      </c>
      <c r="H60" s="45"/>
      <c r="I60" s="99"/>
      <c r="J60" s="45">
        <f>H60</f>
        <v>0</v>
      </c>
      <c r="K60" s="83" t="s">
        <v>47</v>
      </c>
      <c r="L60" s="45"/>
      <c r="M60" s="105"/>
      <c r="N60" s="106">
        <f>L60</f>
        <v>0</v>
      </c>
    </row>
    <row r="61" spans="1:14" ht="16.2" thickBot="1" x14ac:dyDescent="0.35">
      <c r="A61" s="90"/>
      <c r="B61" s="337" t="s">
        <v>55</v>
      </c>
      <c r="C61" s="338"/>
      <c r="D61" s="338"/>
      <c r="E61" s="338"/>
      <c r="F61" s="339"/>
      <c r="G61" s="83" t="s">
        <v>47</v>
      </c>
      <c r="H61" s="45"/>
      <c r="I61" s="99"/>
      <c r="J61" s="45"/>
      <c r="K61" s="83" t="s">
        <v>47</v>
      </c>
      <c r="L61" s="107"/>
      <c r="M61" s="100"/>
      <c r="N61" s="106"/>
    </row>
    <row r="62" spans="1:14" ht="16.2" thickBot="1" x14ac:dyDescent="0.35">
      <c r="A62" s="90"/>
      <c r="B62" s="337" t="s">
        <v>56</v>
      </c>
      <c r="C62" s="338"/>
      <c r="D62" s="338"/>
      <c r="E62" s="338"/>
      <c r="F62" s="339"/>
      <c r="G62" s="99">
        <f t="shared" ref="G62:M62" si="2">SUM(G53:G61)</f>
        <v>12870923.4</v>
      </c>
      <c r="H62" s="99">
        <f>H54+H60</f>
        <v>0</v>
      </c>
      <c r="I62" s="99">
        <f t="shared" si="2"/>
        <v>0</v>
      </c>
      <c r="J62" s="99">
        <f>J53+J54+J60</f>
        <v>12870923.4</v>
      </c>
      <c r="K62" s="108">
        <f t="shared" si="2"/>
        <v>13823371.731600001</v>
      </c>
      <c r="L62" s="99">
        <f>L54+L60</f>
        <v>0</v>
      </c>
      <c r="M62" s="99">
        <f t="shared" si="2"/>
        <v>0</v>
      </c>
      <c r="N62" s="99">
        <f>N53+N54+N60</f>
        <v>13823371.731600001</v>
      </c>
    </row>
    <row r="63" spans="1:14" ht="16.95" customHeight="1" x14ac:dyDescent="0.3">
      <c r="A63" s="109"/>
    </row>
    <row r="64" spans="1:14" ht="15.75" customHeight="1" x14ac:dyDescent="0.3">
      <c r="A64" s="303" t="s">
        <v>60</v>
      </c>
      <c r="B64" s="303"/>
      <c r="C64" s="303"/>
      <c r="D64" s="303"/>
      <c r="E64" s="303"/>
      <c r="F64" s="303"/>
      <c r="G64" s="303"/>
      <c r="H64" s="303"/>
      <c r="I64" s="303"/>
      <c r="J64" s="303"/>
      <c r="K64" s="303"/>
      <c r="L64" s="303"/>
      <c r="M64" s="303"/>
      <c r="N64" s="303"/>
    </row>
    <row r="65" spans="1:14" ht="15.75" customHeight="1" thickBot="1" x14ac:dyDescent="0.35">
      <c r="A65" s="303" t="s">
        <v>61</v>
      </c>
      <c r="B65" s="303"/>
      <c r="C65" s="303"/>
      <c r="D65" s="303"/>
      <c r="E65" s="303"/>
      <c r="F65" s="303"/>
      <c r="G65" s="303"/>
      <c r="H65" s="303"/>
      <c r="I65" s="303"/>
      <c r="J65" s="303"/>
      <c r="K65" s="303"/>
      <c r="L65" s="303"/>
      <c r="M65" s="303"/>
      <c r="N65" s="303"/>
    </row>
    <row r="66" spans="1:14" ht="15.75" customHeight="1" thickBot="1" x14ac:dyDescent="0.35">
      <c r="A66" s="352" t="s">
        <v>62</v>
      </c>
      <c r="B66" s="308" t="s">
        <v>34</v>
      </c>
      <c r="C66" s="311" t="s">
        <v>35</v>
      </c>
      <c r="D66" s="312"/>
      <c r="E66" s="312"/>
      <c r="F66" s="313"/>
      <c r="G66" s="311" t="s">
        <v>36</v>
      </c>
      <c r="H66" s="312"/>
      <c r="I66" s="312"/>
      <c r="J66" s="313"/>
      <c r="K66" s="311" t="s">
        <v>63</v>
      </c>
      <c r="L66" s="312"/>
      <c r="M66" s="312"/>
      <c r="N66" s="313"/>
    </row>
    <row r="67" spans="1:14" ht="17.399999999999999" customHeight="1" x14ac:dyDescent="0.3">
      <c r="A67" s="353"/>
      <c r="B67" s="309"/>
      <c r="C67" s="38" t="s">
        <v>38</v>
      </c>
      <c r="D67" s="38" t="s">
        <v>39</v>
      </c>
      <c r="E67" s="314" t="s">
        <v>40</v>
      </c>
      <c r="F67" s="38" t="s">
        <v>41</v>
      </c>
      <c r="G67" s="38" t="s">
        <v>38</v>
      </c>
      <c r="H67" s="38" t="s">
        <v>39</v>
      </c>
      <c r="I67" s="314" t="s">
        <v>40</v>
      </c>
      <c r="J67" s="38" t="s">
        <v>41</v>
      </c>
      <c r="K67" s="38" t="s">
        <v>38</v>
      </c>
      <c r="L67" s="38" t="s">
        <v>39</v>
      </c>
      <c r="M67" s="314" t="s">
        <v>40</v>
      </c>
      <c r="N67" s="38" t="s">
        <v>41</v>
      </c>
    </row>
    <row r="68" spans="1:14" ht="32.4" customHeight="1" thickBot="1" x14ac:dyDescent="0.35">
      <c r="A68" s="354"/>
      <c r="B68" s="310"/>
      <c r="C68" s="40" t="s">
        <v>42</v>
      </c>
      <c r="D68" s="40" t="s">
        <v>42</v>
      </c>
      <c r="E68" s="315"/>
      <c r="F68" s="40" t="s">
        <v>43</v>
      </c>
      <c r="G68" s="40" t="s">
        <v>42</v>
      </c>
      <c r="H68" s="40" t="s">
        <v>42</v>
      </c>
      <c r="I68" s="315"/>
      <c r="J68" s="40" t="s">
        <v>44</v>
      </c>
      <c r="K68" s="40" t="s">
        <v>42</v>
      </c>
      <c r="L68" s="40" t="s">
        <v>42</v>
      </c>
      <c r="M68" s="315"/>
      <c r="N68" s="40" t="s">
        <v>45</v>
      </c>
    </row>
    <row r="69" spans="1:14" ht="15" thickBot="1" x14ac:dyDescent="0.35">
      <c r="A69" s="110">
        <v>1</v>
      </c>
      <c r="B69" s="38">
        <v>2</v>
      </c>
      <c r="C69" s="110">
        <v>3</v>
      </c>
      <c r="D69" s="40">
        <v>4</v>
      </c>
      <c r="E69" s="110">
        <v>5</v>
      </c>
      <c r="F69" s="40">
        <v>6</v>
      </c>
      <c r="G69" s="110">
        <v>7</v>
      </c>
      <c r="H69" s="40">
        <v>8</v>
      </c>
      <c r="I69" s="110">
        <v>9</v>
      </c>
      <c r="J69" s="40">
        <v>10</v>
      </c>
      <c r="K69" s="110">
        <v>11</v>
      </c>
      <c r="L69" s="40">
        <v>12</v>
      </c>
      <c r="M69" s="110">
        <v>13</v>
      </c>
      <c r="N69" s="40">
        <v>14</v>
      </c>
    </row>
    <row r="70" spans="1:14" ht="15" customHeight="1" thickBot="1" x14ac:dyDescent="0.35">
      <c r="A70" s="111">
        <v>2110</v>
      </c>
      <c r="B70" s="1" t="s">
        <v>64</v>
      </c>
      <c r="C70" s="2"/>
      <c r="D70" s="2"/>
      <c r="E70" s="2"/>
      <c r="F70" s="3">
        <f t="shared" ref="F70:F88" si="3">C70+D70</f>
        <v>0</v>
      </c>
      <c r="G70" s="2"/>
      <c r="H70" s="2"/>
      <c r="I70" s="2"/>
      <c r="J70" s="3">
        <f t="shared" ref="J70:J81" si="4">G70+H70</f>
        <v>0</v>
      </c>
      <c r="K70" s="2"/>
      <c r="L70" s="2"/>
      <c r="M70" s="2"/>
      <c r="N70" s="3">
        <f t="shared" ref="N70:N81" si="5">K70+L70</f>
        <v>0</v>
      </c>
    </row>
    <row r="71" spans="1:14" ht="15" customHeight="1" thickBot="1" x14ac:dyDescent="0.35">
      <c r="A71" s="111">
        <v>2120</v>
      </c>
      <c r="B71" s="1" t="s">
        <v>65</v>
      </c>
      <c r="C71" s="4"/>
      <c r="D71" s="5"/>
      <c r="E71" s="4"/>
      <c r="F71" s="3">
        <f t="shared" si="3"/>
        <v>0</v>
      </c>
      <c r="G71" s="4"/>
      <c r="H71" s="5"/>
      <c r="I71" s="4"/>
      <c r="J71" s="3">
        <f t="shared" si="4"/>
        <v>0</v>
      </c>
      <c r="K71" s="4"/>
      <c r="L71" s="5"/>
      <c r="M71" s="4"/>
      <c r="N71" s="3">
        <f t="shared" si="5"/>
        <v>0</v>
      </c>
    </row>
    <row r="72" spans="1:14" ht="25.2" customHeight="1" thickBot="1" x14ac:dyDescent="0.35">
      <c r="A72" s="111">
        <v>2210</v>
      </c>
      <c r="B72" s="1" t="s">
        <v>66</v>
      </c>
      <c r="C72" s="4"/>
      <c r="D72" s="5"/>
      <c r="E72" s="4"/>
      <c r="F72" s="3">
        <f t="shared" si="3"/>
        <v>0</v>
      </c>
      <c r="G72" s="4"/>
      <c r="H72" s="5"/>
      <c r="I72" s="4"/>
      <c r="J72" s="3">
        <f t="shared" si="4"/>
        <v>0</v>
      </c>
      <c r="K72" s="4"/>
      <c r="L72" s="5"/>
      <c r="M72" s="4"/>
      <c r="N72" s="3">
        <f t="shared" si="5"/>
        <v>0</v>
      </c>
    </row>
    <row r="73" spans="1:14" ht="28.2" customHeight="1" thickBot="1" x14ac:dyDescent="0.35">
      <c r="A73" s="111">
        <v>2220</v>
      </c>
      <c r="B73" s="6" t="s">
        <v>67</v>
      </c>
      <c r="C73" s="7"/>
      <c r="D73" s="8"/>
      <c r="E73" s="7"/>
      <c r="F73" s="9">
        <f t="shared" si="3"/>
        <v>0</v>
      </c>
      <c r="G73" s="7"/>
      <c r="H73" s="8"/>
      <c r="I73" s="7"/>
      <c r="J73" s="9">
        <f t="shared" si="4"/>
        <v>0</v>
      </c>
      <c r="K73" s="7"/>
      <c r="L73" s="8"/>
      <c r="M73" s="7"/>
      <c r="N73" s="9">
        <f t="shared" si="5"/>
        <v>0</v>
      </c>
    </row>
    <row r="74" spans="1:14" ht="15" customHeight="1" thickBot="1" x14ac:dyDescent="0.35">
      <c r="A74" s="111">
        <v>2230</v>
      </c>
      <c r="B74" s="1" t="s">
        <v>68</v>
      </c>
      <c r="C74" s="4"/>
      <c r="D74" s="5"/>
      <c r="E74" s="4"/>
      <c r="F74" s="3">
        <f t="shared" si="3"/>
        <v>0</v>
      </c>
      <c r="G74" s="4"/>
      <c r="H74" s="5"/>
      <c r="I74" s="4"/>
      <c r="J74" s="3">
        <f t="shared" si="4"/>
        <v>0</v>
      </c>
      <c r="K74" s="4"/>
      <c r="L74" s="5"/>
      <c r="M74" s="4"/>
      <c r="N74" s="3">
        <f t="shared" si="5"/>
        <v>0</v>
      </c>
    </row>
    <row r="75" spans="1:14" ht="15" customHeight="1" thickBot="1" x14ac:dyDescent="0.35">
      <c r="A75" s="111">
        <v>2240</v>
      </c>
      <c r="B75" s="6" t="s">
        <v>69</v>
      </c>
      <c r="C75" s="7"/>
      <c r="D75" s="8"/>
      <c r="E75" s="7"/>
      <c r="F75" s="9">
        <f t="shared" si="3"/>
        <v>0</v>
      </c>
      <c r="G75" s="7"/>
      <c r="H75" s="8"/>
      <c r="I75" s="7"/>
      <c r="J75" s="9">
        <f t="shared" si="4"/>
        <v>0</v>
      </c>
      <c r="K75" s="7"/>
      <c r="L75" s="8"/>
      <c r="M75" s="7"/>
      <c r="N75" s="9">
        <f t="shared" si="5"/>
        <v>0</v>
      </c>
    </row>
    <row r="76" spans="1:14" ht="15" customHeight="1" thickBot="1" x14ac:dyDescent="0.35">
      <c r="A76" s="111">
        <v>2250</v>
      </c>
      <c r="B76" s="1" t="s">
        <v>70</v>
      </c>
      <c r="C76" s="4"/>
      <c r="D76" s="5"/>
      <c r="E76" s="4"/>
      <c r="F76" s="3">
        <f t="shared" si="3"/>
        <v>0</v>
      </c>
      <c r="G76" s="4"/>
      <c r="H76" s="5"/>
      <c r="I76" s="4"/>
      <c r="J76" s="3">
        <f t="shared" si="4"/>
        <v>0</v>
      </c>
      <c r="K76" s="4"/>
      <c r="L76" s="5"/>
      <c r="M76" s="4"/>
      <c r="N76" s="3">
        <f t="shared" si="5"/>
        <v>0</v>
      </c>
    </row>
    <row r="77" spans="1:14" ht="28.95" customHeight="1" thickBot="1" x14ac:dyDescent="0.35">
      <c r="A77" s="111">
        <v>2270</v>
      </c>
      <c r="B77" s="112" t="s">
        <v>71</v>
      </c>
      <c r="C77" s="10">
        <f>C78+C79+C80</f>
        <v>0</v>
      </c>
      <c r="D77" s="10">
        <f t="shared" ref="D77:N77" si="6">D78+D79+D80</f>
        <v>0</v>
      </c>
      <c r="E77" s="10">
        <f t="shared" si="6"/>
        <v>0</v>
      </c>
      <c r="F77" s="10">
        <f t="shared" si="6"/>
        <v>0</v>
      </c>
      <c r="G77" s="10">
        <f t="shared" si="6"/>
        <v>0</v>
      </c>
      <c r="H77" s="10">
        <f t="shared" si="6"/>
        <v>0</v>
      </c>
      <c r="I77" s="10">
        <f t="shared" si="6"/>
        <v>0</v>
      </c>
      <c r="J77" s="10">
        <f t="shared" si="6"/>
        <v>0</v>
      </c>
      <c r="K77" s="10">
        <f t="shared" si="6"/>
        <v>0</v>
      </c>
      <c r="L77" s="10">
        <f t="shared" si="6"/>
        <v>0</v>
      </c>
      <c r="M77" s="10">
        <f t="shared" si="6"/>
        <v>0</v>
      </c>
      <c r="N77" s="10">
        <f t="shared" si="6"/>
        <v>0</v>
      </c>
    </row>
    <row r="78" spans="1:14" ht="15" customHeight="1" thickBot="1" x14ac:dyDescent="0.35">
      <c r="A78" s="111">
        <v>2271</v>
      </c>
      <c r="B78" s="6" t="s">
        <v>72</v>
      </c>
      <c r="C78" s="7"/>
      <c r="D78" s="8"/>
      <c r="E78" s="7"/>
      <c r="F78" s="9">
        <f t="shared" si="3"/>
        <v>0</v>
      </c>
      <c r="G78" s="7"/>
      <c r="H78" s="8"/>
      <c r="I78" s="7"/>
      <c r="J78" s="9">
        <f t="shared" si="4"/>
        <v>0</v>
      </c>
      <c r="K78" s="7"/>
      <c r="L78" s="8"/>
      <c r="M78" s="7"/>
      <c r="N78" s="9">
        <f t="shared" si="5"/>
        <v>0</v>
      </c>
    </row>
    <row r="79" spans="1:14" ht="28.95" customHeight="1" thickBot="1" x14ac:dyDescent="0.35">
      <c r="A79" s="111">
        <v>2272</v>
      </c>
      <c r="B79" s="1" t="s">
        <v>73</v>
      </c>
      <c r="C79" s="4"/>
      <c r="D79" s="5"/>
      <c r="E79" s="4"/>
      <c r="F79" s="3">
        <f t="shared" si="3"/>
        <v>0</v>
      </c>
      <c r="G79" s="4"/>
      <c r="H79" s="5"/>
      <c r="I79" s="4"/>
      <c r="J79" s="3">
        <f t="shared" si="4"/>
        <v>0</v>
      </c>
      <c r="K79" s="4"/>
      <c r="L79" s="5"/>
      <c r="M79" s="4"/>
      <c r="N79" s="3">
        <f t="shared" si="5"/>
        <v>0</v>
      </c>
    </row>
    <row r="80" spans="1:14" ht="15" customHeight="1" thickBot="1" x14ac:dyDescent="0.35">
      <c r="A80" s="111">
        <v>2273</v>
      </c>
      <c r="B80" s="6" t="s">
        <v>74</v>
      </c>
      <c r="C80" s="7"/>
      <c r="D80" s="8"/>
      <c r="E80" s="7"/>
      <c r="F80" s="9">
        <f t="shared" si="3"/>
        <v>0</v>
      </c>
      <c r="G80" s="7"/>
      <c r="H80" s="8"/>
      <c r="I80" s="7"/>
      <c r="J80" s="9">
        <f t="shared" si="4"/>
        <v>0</v>
      </c>
      <c r="K80" s="7"/>
      <c r="L80" s="8"/>
      <c r="M80" s="7"/>
      <c r="N80" s="9">
        <f t="shared" si="5"/>
        <v>0</v>
      </c>
    </row>
    <row r="81" spans="1:14" ht="39" customHeight="1" thickBot="1" x14ac:dyDescent="0.35">
      <c r="A81" s="111">
        <v>2282</v>
      </c>
      <c r="B81" s="1" t="s">
        <v>75</v>
      </c>
      <c r="C81" s="4"/>
      <c r="D81" s="5"/>
      <c r="E81" s="4"/>
      <c r="F81" s="3">
        <f t="shared" si="3"/>
        <v>0</v>
      </c>
      <c r="G81" s="4"/>
      <c r="H81" s="5"/>
      <c r="I81" s="4"/>
      <c r="J81" s="3">
        <f t="shared" si="4"/>
        <v>0</v>
      </c>
      <c r="K81" s="4"/>
      <c r="L81" s="5"/>
      <c r="M81" s="4"/>
      <c r="N81" s="3">
        <f t="shared" si="5"/>
        <v>0</v>
      </c>
    </row>
    <row r="82" spans="1:14" ht="15" customHeight="1" thickBot="1" x14ac:dyDescent="0.35">
      <c r="A82" s="111">
        <v>2700</v>
      </c>
      <c r="B82" s="1" t="s">
        <v>76</v>
      </c>
      <c r="C82" s="11">
        <f>C83+C84</f>
        <v>16814186.649999999</v>
      </c>
      <c r="D82" s="11">
        <f t="shared" ref="D82:M82" si="7">D83</f>
        <v>0</v>
      </c>
      <c r="E82" s="11">
        <f t="shared" si="7"/>
        <v>0</v>
      </c>
      <c r="F82" s="11">
        <f>F84</f>
        <v>16814186.649999999</v>
      </c>
      <c r="G82" s="11">
        <f>G83+G84</f>
        <v>12500300</v>
      </c>
      <c r="H82" s="11">
        <f t="shared" si="7"/>
        <v>0</v>
      </c>
      <c r="I82" s="11">
        <f t="shared" si="7"/>
        <v>0</v>
      </c>
      <c r="J82" s="11">
        <f>J84</f>
        <v>12500300</v>
      </c>
      <c r="K82" s="11">
        <f>K83+K84</f>
        <v>11984100</v>
      </c>
      <c r="L82" s="11">
        <f t="shared" si="7"/>
        <v>0</v>
      </c>
      <c r="M82" s="11">
        <f t="shared" si="7"/>
        <v>0</v>
      </c>
      <c r="N82" s="11">
        <f>N84</f>
        <v>11984100</v>
      </c>
    </row>
    <row r="83" spans="1:14" ht="15" customHeight="1" thickBot="1" x14ac:dyDescent="0.35">
      <c r="A83" s="111">
        <v>2710</v>
      </c>
      <c r="B83" s="6" t="s">
        <v>77</v>
      </c>
      <c r="C83" s="7"/>
      <c r="D83" s="8"/>
      <c r="E83" s="7"/>
      <c r="F83" s="9">
        <f t="shared" si="3"/>
        <v>0</v>
      </c>
      <c r="G83" s="7"/>
      <c r="H83" s="8"/>
      <c r="I83" s="7"/>
      <c r="J83" s="9">
        <f>G83+H83</f>
        <v>0</v>
      </c>
      <c r="K83" s="7"/>
      <c r="L83" s="8"/>
      <c r="M83" s="7"/>
      <c r="N83" s="9">
        <f>K83+L83</f>
        <v>0</v>
      </c>
    </row>
    <row r="84" spans="1:14" ht="15" customHeight="1" thickBot="1" x14ac:dyDescent="0.35">
      <c r="A84" s="111">
        <v>2730</v>
      </c>
      <c r="B84" s="1" t="s">
        <v>78</v>
      </c>
      <c r="C84" s="4">
        <v>16814186.649999999</v>
      </c>
      <c r="D84" s="4"/>
      <c r="E84" s="4"/>
      <c r="F84" s="4">
        <f>C84</f>
        <v>16814186.649999999</v>
      </c>
      <c r="G84" s="4">
        <v>12500300</v>
      </c>
      <c r="H84" s="4"/>
      <c r="I84" s="4"/>
      <c r="J84" s="4">
        <f>G84+H84</f>
        <v>12500300</v>
      </c>
      <c r="K84" s="4">
        <v>11984100</v>
      </c>
      <c r="L84" s="4"/>
      <c r="M84" s="4"/>
      <c r="N84" s="4">
        <f>K84+L84</f>
        <v>11984100</v>
      </c>
    </row>
    <row r="85" spans="1:14" ht="15" customHeight="1" thickBot="1" x14ac:dyDescent="0.35">
      <c r="A85" s="111">
        <v>2800</v>
      </c>
      <c r="B85" s="1" t="s">
        <v>79</v>
      </c>
      <c r="C85" s="4">
        <f>'[1]3 - 2.1'!D96</f>
        <v>0</v>
      </c>
      <c r="D85" s="5"/>
      <c r="E85" s="4"/>
      <c r="F85" s="3">
        <f t="shared" si="3"/>
        <v>0</v>
      </c>
      <c r="G85" s="4">
        <f>'[1]3 - 2.1'!H96</f>
        <v>0</v>
      </c>
      <c r="H85" s="5"/>
      <c r="I85" s="4"/>
      <c r="J85" s="3">
        <f>G85+H85</f>
        <v>0</v>
      </c>
      <c r="K85" s="4"/>
      <c r="L85" s="5"/>
      <c r="M85" s="4"/>
      <c r="N85" s="3">
        <f>K85+L85</f>
        <v>0</v>
      </c>
    </row>
    <row r="86" spans="1:14" ht="26.4" customHeight="1" thickBot="1" x14ac:dyDescent="0.35">
      <c r="A86" s="111">
        <v>3110</v>
      </c>
      <c r="B86" s="1" t="s">
        <v>80</v>
      </c>
      <c r="C86" s="4">
        <f>'[1]3 - 2.1'!D100</f>
        <v>0</v>
      </c>
      <c r="D86" s="5"/>
      <c r="E86" s="4"/>
      <c r="F86" s="3">
        <f t="shared" si="3"/>
        <v>0</v>
      </c>
      <c r="G86" s="4">
        <f>'[1]3 - 2.1'!H100</f>
        <v>0</v>
      </c>
      <c r="H86" s="5"/>
      <c r="I86" s="4"/>
      <c r="J86" s="3">
        <f>G86+H86</f>
        <v>0</v>
      </c>
      <c r="K86" s="4"/>
      <c r="L86" s="5"/>
      <c r="M86" s="4"/>
      <c r="N86" s="3">
        <f>K86+L86</f>
        <v>0</v>
      </c>
    </row>
    <row r="87" spans="1:14" ht="15" customHeight="1" thickBot="1" x14ac:dyDescent="0.35">
      <c r="A87" s="111">
        <v>3130</v>
      </c>
      <c r="B87" s="1" t="s">
        <v>81</v>
      </c>
      <c r="C87" s="11">
        <f>C88</f>
        <v>0</v>
      </c>
      <c r="D87" s="11">
        <f t="shared" ref="D87:N87" si="8">D88</f>
        <v>0</v>
      </c>
      <c r="E87" s="11">
        <f t="shared" si="8"/>
        <v>0</v>
      </c>
      <c r="F87" s="11">
        <f t="shared" si="8"/>
        <v>0</v>
      </c>
      <c r="G87" s="11">
        <f t="shared" si="8"/>
        <v>0</v>
      </c>
      <c r="H87" s="11">
        <f t="shared" si="8"/>
        <v>0</v>
      </c>
      <c r="I87" s="11">
        <f t="shared" si="8"/>
        <v>0</v>
      </c>
      <c r="J87" s="11">
        <f t="shared" si="8"/>
        <v>0</v>
      </c>
      <c r="K87" s="11">
        <f t="shared" si="8"/>
        <v>0</v>
      </c>
      <c r="L87" s="11">
        <f t="shared" si="8"/>
        <v>0</v>
      </c>
      <c r="M87" s="11">
        <f t="shared" si="8"/>
        <v>0</v>
      </c>
      <c r="N87" s="11">
        <f t="shared" si="8"/>
        <v>0</v>
      </c>
    </row>
    <row r="88" spans="1:14" ht="15" customHeight="1" thickBot="1" x14ac:dyDescent="0.35">
      <c r="A88" s="111">
        <v>3132</v>
      </c>
      <c r="B88" s="1" t="s">
        <v>82</v>
      </c>
      <c r="C88" s="4">
        <f>'[1]3 - 2.1'!D106</f>
        <v>0</v>
      </c>
      <c r="D88" s="5">
        <v>0</v>
      </c>
      <c r="E88" s="4">
        <v>0</v>
      </c>
      <c r="F88" s="3">
        <f t="shared" si="3"/>
        <v>0</v>
      </c>
      <c r="G88" s="4">
        <f>'[1]3 - 2.1'!H106</f>
        <v>0</v>
      </c>
      <c r="H88" s="5"/>
      <c r="I88" s="4"/>
      <c r="J88" s="3">
        <f>G88+H88</f>
        <v>0</v>
      </c>
      <c r="K88" s="4">
        <f>'[1]3 - 2.1'!L106</f>
        <v>0</v>
      </c>
      <c r="L88" s="5"/>
      <c r="M88" s="4"/>
      <c r="N88" s="3">
        <f>K88+L88</f>
        <v>0</v>
      </c>
    </row>
    <row r="89" spans="1:14" ht="15" customHeight="1" thickBot="1" x14ac:dyDescent="0.35">
      <c r="A89" s="111"/>
      <c r="B89" s="1" t="s">
        <v>83</v>
      </c>
      <c r="C89" s="11">
        <f>C70+C71+C72+C73+C74+C75+C76+C77+C81+C82+C85+C86+C87</f>
        <v>16814186.649999999</v>
      </c>
      <c r="D89" s="11">
        <f t="shared" ref="D89:N89" si="9">D70+D71+D72+D73+D74+D75+D76+D77+D81+D82+D85+D86+D87</f>
        <v>0</v>
      </c>
      <c r="E89" s="11">
        <f t="shared" si="9"/>
        <v>0</v>
      </c>
      <c r="F89" s="11">
        <f t="shared" si="9"/>
        <v>16814186.649999999</v>
      </c>
      <c r="G89" s="11">
        <f t="shared" si="9"/>
        <v>12500300</v>
      </c>
      <c r="H89" s="11">
        <f>H70+H71+H72+H73+H74+H75+H76+H77+H81+H82+H85+H86+H87</f>
        <v>0</v>
      </c>
      <c r="I89" s="11">
        <f t="shared" si="9"/>
        <v>0</v>
      </c>
      <c r="J89" s="11">
        <f t="shared" si="9"/>
        <v>12500300</v>
      </c>
      <c r="K89" s="11">
        <f t="shared" si="9"/>
        <v>11984100</v>
      </c>
      <c r="L89" s="11">
        <f t="shared" si="9"/>
        <v>0</v>
      </c>
      <c r="M89" s="11">
        <f t="shared" si="9"/>
        <v>0</v>
      </c>
      <c r="N89" s="11">
        <f t="shared" si="9"/>
        <v>11984100</v>
      </c>
    </row>
    <row r="90" spans="1:14" ht="12" customHeight="1" x14ac:dyDescent="0.3">
      <c r="A90" s="109"/>
    </row>
    <row r="91" spans="1:14" ht="17.399999999999999" customHeight="1" x14ac:dyDescent="0.3">
      <c r="A91" s="303" t="s">
        <v>84</v>
      </c>
      <c r="B91" s="303"/>
      <c r="C91" s="303"/>
      <c r="D91" s="303"/>
      <c r="E91" s="303"/>
      <c r="F91" s="303"/>
      <c r="G91" s="303"/>
      <c r="H91" s="303"/>
      <c r="I91" s="303"/>
      <c r="J91" s="303"/>
      <c r="K91" s="303"/>
      <c r="L91" s="303"/>
      <c r="M91" s="303"/>
      <c r="N91" s="303"/>
    </row>
    <row r="92" spans="1:14" ht="10.95" customHeight="1" thickBot="1" x14ac:dyDescent="0.35">
      <c r="A92" s="113"/>
      <c r="M92" s="316" t="s">
        <v>32</v>
      </c>
      <c r="N92" s="316"/>
    </row>
    <row r="93" spans="1:14" ht="18.600000000000001" customHeight="1" thickBot="1" x14ac:dyDescent="0.35">
      <c r="A93" s="352" t="s">
        <v>85</v>
      </c>
      <c r="B93" s="308" t="s">
        <v>34</v>
      </c>
      <c r="C93" s="311" t="s">
        <v>35</v>
      </c>
      <c r="D93" s="312"/>
      <c r="E93" s="312"/>
      <c r="F93" s="313"/>
      <c r="G93" s="311" t="s">
        <v>36</v>
      </c>
      <c r="H93" s="312"/>
      <c r="I93" s="312"/>
      <c r="J93" s="313"/>
      <c r="K93" s="311" t="s">
        <v>86</v>
      </c>
      <c r="L93" s="312"/>
      <c r="M93" s="312"/>
      <c r="N93" s="355"/>
    </row>
    <row r="94" spans="1:14" ht="15" customHeight="1" x14ac:dyDescent="0.3">
      <c r="A94" s="353"/>
      <c r="B94" s="309"/>
      <c r="C94" s="38" t="s">
        <v>38</v>
      </c>
      <c r="D94" s="38" t="s">
        <v>39</v>
      </c>
      <c r="E94" s="314" t="s">
        <v>40</v>
      </c>
      <c r="F94" s="38" t="s">
        <v>41</v>
      </c>
      <c r="G94" s="38" t="s">
        <v>38</v>
      </c>
      <c r="H94" s="38" t="s">
        <v>39</v>
      </c>
      <c r="I94" s="314" t="s">
        <v>40</v>
      </c>
      <c r="J94" s="38" t="s">
        <v>41</v>
      </c>
      <c r="K94" s="38" t="s">
        <v>38</v>
      </c>
      <c r="L94" s="38" t="s">
        <v>39</v>
      </c>
      <c r="M94" s="314" t="s">
        <v>40</v>
      </c>
      <c r="N94" s="114" t="s">
        <v>41</v>
      </c>
    </row>
    <row r="95" spans="1:14" ht="25.2" customHeight="1" thickBot="1" x14ac:dyDescent="0.35">
      <c r="A95" s="354"/>
      <c r="B95" s="309"/>
      <c r="C95" s="40" t="s">
        <v>42</v>
      </c>
      <c r="D95" s="40" t="s">
        <v>42</v>
      </c>
      <c r="E95" s="315"/>
      <c r="F95" s="40" t="s">
        <v>43</v>
      </c>
      <c r="G95" s="40" t="s">
        <v>42</v>
      </c>
      <c r="H95" s="40" t="s">
        <v>42</v>
      </c>
      <c r="I95" s="315"/>
      <c r="J95" s="40" t="s">
        <v>44</v>
      </c>
      <c r="K95" s="40" t="s">
        <v>42</v>
      </c>
      <c r="L95" s="40" t="s">
        <v>42</v>
      </c>
      <c r="M95" s="315"/>
      <c r="N95" s="115" t="s">
        <v>45</v>
      </c>
    </row>
    <row r="96" spans="1:14" ht="15" thickBot="1" x14ac:dyDescent="0.35">
      <c r="A96" s="111">
        <v>1</v>
      </c>
      <c r="B96" s="116">
        <v>2</v>
      </c>
      <c r="C96" s="40">
        <v>3</v>
      </c>
      <c r="D96" s="40">
        <v>4</v>
      </c>
      <c r="E96" s="110">
        <v>5</v>
      </c>
      <c r="F96" s="40">
        <v>6</v>
      </c>
      <c r="G96" s="110">
        <v>7</v>
      </c>
      <c r="H96" s="40">
        <v>8</v>
      </c>
      <c r="I96" s="110">
        <v>9</v>
      </c>
      <c r="J96" s="40">
        <v>10</v>
      </c>
      <c r="K96" s="110">
        <v>11</v>
      </c>
      <c r="L96" s="40">
        <v>12</v>
      </c>
      <c r="M96" s="110">
        <v>13</v>
      </c>
      <c r="N96" s="40">
        <v>14</v>
      </c>
    </row>
    <row r="97" spans="1:14" ht="15" thickBot="1" x14ac:dyDescent="0.35">
      <c r="A97" s="111"/>
      <c r="B97" s="117"/>
      <c r="C97" s="40"/>
      <c r="D97" s="40"/>
      <c r="E97" s="40"/>
      <c r="F97" s="40"/>
      <c r="G97" s="40"/>
      <c r="H97" s="40"/>
      <c r="I97" s="40"/>
      <c r="J97" s="40"/>
      <c r="K97" s="40"/>
      <c r="L97" s="40"/>
      <c r="M97" s="40"/>
      <c r="N97" s="115"/>
    </row>
    <row r="98" spans="1:14" ht="15" thickBot="1" x14ac:dyDescent="0.35">
      <c r="A98" s="111"/>
      <c r="B98" s="117" t="s">
        <v>56</v>
      </c>
      <c r="C98" s="40"/>
      <c r="D98" s="40"/>
      <c r="E98" s="40"/>
      <c r="F98" s="40"/>
      <c r="G98" s="40"/>
      <c r="H98" s="40"/>
      <c r="I98" s="40"/>
      <c r="J98" s="40"/>
      <c r="K98" s="40"/>
      <c r="L98" s="40"/>
      <c r="M98" s="40"/>
      <c r="N98" s="115"/>
    </row>
    <row r="99" spans="1:14" x14ac:dyDescent="0.3">
      <c r="A99" s="24"/>
      <c r="B99" s="118"/>
      <c r="C99" s="24"/>
      <c r="D99" s="24"/>
      <c r="E99" s="24"/>
      <c r="F99" s="24"/>
      <c r="G99" s="24"/>
      <c r="H99" s="24"/>
      <c r="I99" s="24"/>
      <c r="J99" s="24"/>
      <c r="K99" s="24"/>
      <c r="L99" s="24"/>
      <c r="M99" s="24"/>
      <c r="N99" s="24"/>
    </row>
    <row r="100" spans="1:14" ht="15.75" customHeight="1" x14ac:dyDescent="0.3">
      <c r="A100" s="303" t="s">
        <v>87</v>
      </c>
      <c r="B100" s="303"/>
      <c r="C100" s="303"/>
      <c r="D100" s="303"/>
      <c r="E100" s="303"/>
      <c r="F100" s="303"/>
      <c r="G100" s="303"/>
      <c r="H100" s="303"/>
      <c r="I100" s="303"/>
      <c r="J100" s="303"/>
      <c r="K100" s="303"/>
      <c r="L100" s="303"/>
      <c r="M100" s="303"/>
      <c r="N100" s="303"/>
    </row>
    <row r="101" spans="1:14" ht="16.95" customHeight="1" thickBot="1" x14ac:dyDescent="0.35">
      <c r="A101" s="113"/>
      <c r="M101" s="321" t="s">
        <v>32</v>
      </c>
      <c r="N101" s="321"/>
    </row>
    <row r="102" spans="1:14" ht="27" customHeight="1" thickBot="1" x14ac:dyDescent="0.35">
      <c r="A102" s="352" t="s">
        <v>62</v>
      </c>
      <c r="B102" s="362" t="s">
        <v>34</v>
      </c>
      <c r="C102" s="363"/>
      <c r="D102" s="363"/>
      <c r="E102" s="363"/>
      <c r="F102" s="363"/>
      <c r="G102" s="340" t="s">
        <v>58</v>
      </c>
      <c r="H102" s="341"/>
      <c r="I102" s="341"/>
      <c r="J102" s="342"/>
      <c r="K102" s="366" t="s">
        <v>59</v>
      </c>
      <c r="L102" s="367"/>
      <c r="M102" s="367"/>
      <c r="N102" s="368"/>
    </row>
    <row r="103" spans="1:14" ht="24" customHeight="1" x14ac:dyDescent="0.3">
      <c r="A103" s="353"/>
      <c r="B103" s="364"/>
      <c r="C103" s="365"/>
      <c r="D103" s="365"/>
      <c r="E103" s="365"/>
      <c r="F103" s="365"/>
      <c r="G103" s="119" t="s">
        <v>38</v>
      </c>
      <c r="H103" s="52" t="s">
        <v>39</v>
      </c>
      <c r="I103" s="369" t="s">
        <v>40</v>
      </c>
      <c r="J103" s="49" t="s">
        <v>41</v>
      </c>
      <c r="K103" s="119" t="s">
        <v>38</v>
      </c>
      <c r="L103" s="52" t="s">
        <v>39</v>
      </c>
      <c r="M103" s="314" t="s">
        <v>40</v>
      </c>
      <c r="N103" s="88" t="s">
        <v>41</v>
      </c>
    </row>
    <row r="104" spans="1:14" ht="25.95" customHeight="1" thickBot="1" x14ac:dyDescent="0.35">
      <c r="A104" s="354"/>
      <c r="B104" s="364"/>
      <c r="C104" s="365"/>
      <c r="D104" s="365"/>
      <c r="E104" s="365"/>
      <c r="F104" s="365"/>
      <c r="G104" s="120" t="s">
        <v>42</v>
      </c>
      <c r="H104" s="83" t="s">
        <v>42</v>
      </c>
      <c r="I104" s="315"/>
      <c r="J104" s="91" t="s">
        <v>43</v>
      </c>
      <c r="K104" s="120" t="s">
        <v>42</v>
      </c>
      <c r="L104" s="83" t="s">
        <v>42</v>
      </c>
      <c r="M104" s="315"/>
      <c r="N104" s="121" t="s">
        <v>44</v>
      </c>
    </row>
    <row r="105" spans="1:14" ht="15" thickBot="1" x14ac:dyDescent="0.35">
      <c r="A105" s="110">
        <v>1</v>
      </c>
      <c r="B105" s="356">
        <v>2</v>
      </c>
      <c r="C105" s="357"/>
      <c r="D105" s="357"/>
      <c r="E105" s="357"/>
      <c r="F105" s="358"/>
      <c r="G105" s="40">
        <v>3</v>
      </c>
      <c r="H105" s="40">
        <v>4</v>
      </c>
      <c r="I105" s="40">
        <v>5</v>
      </c>
      <c r="J105" s="122">
        <v>6</v>
      </c>
      <c r="K105" s="123">
        <v>7</v>
      </c>
      <c r="L105" s="40">
        <v>8</v>
      </c>
      <c r="M105" s="40">
        <v>9</v>
      </c>
      <c r="N105" s="124">
        <v>10</v>
      </c>
    </row>
    <row r="106" spans="1:14" ht="15" customHeight="1" thickBot="1" x14ac:dyDescent="0.35">
      <c r="A106" s="111">
        <v>2110</v>
      </c>
      <c r="B106" s="359" t="s">
        <v>64</v>
      </c>
      <c r="C106" s="360"/>
      <c r="D106" s="360"/>
      <c r="E106" s="360"/>
      <c r="F106" s="361"/>
      <c r="G106" s="2"/>
      <c r="H106" s="2"/>
      <c r="I106" s="2">
        <v>0</v>
      </c>
      <c r="J106" s="9">
        <f t="shared" ref="J106:J117" si="10">G106+H106</f>
        <v>0</v>
      </c>
      <c r="K106" s="2"/>
      <c r="L106" s="2"/>
      <c r="M106" s="2">
        <v>0</v>
      </c>
      <c r="N106" s="9">
        <f t="shared" ref="N106:N117" si="11">K106+L106</f>
        <v>0</v>
      </c>
    </row>
    <row r="107" spans="1:14" ht="15" customHeight="1" thickBot="1" x14ac:dyDescent="0.35">
      <c r="A107" s="111">
        <v>2120</v>
      </c>
      <c r="B107" s="359" t="s">
        <v>65</v>
      </c>
      <c r="C107" s="360"/>
      <c r="D107" s="360"/>
      <c r="E107" s="360"/>
      <c r="F107" s="361"/>
      <c r="G107" s="4"/>
      <c r="H107" s="5"/>
      <c r="I107" s="4"/>
      <c r="J107" s="3">
        <f t="shared" si="10"/>
        <v>0</v>
      </c>
      <c r="K107" s="4"/>
      <c r="L107" s="5"/>
      <c r="M107" s="4"/>
      <c r="N107" s="3">
        <f t="shared" si="11"/>
        <v>0</v>
      </c>
    </row>
    <row r="108" spans="1:14" ht="15" customHeight="1" thickBot="1" x14ac:dyDescent="0.35">
      <c r="A108" s="111">
        <v>2210</v>
      </c>
      <c r="B108" s="359" t="s">
        <v>66</v>
      </c>
      <c r="C108" s="360"/>
      <c r="D108" s="360"/>
      <c r="E108" s="360"/>
      <c r="F108" s="361"/>
      <c r="G108" s="4"/>
      <c r="H108" s="5"/>
      <c r="I108" s="4"/>
      <c r="J108" s="3">
        <f t="shared" si="10"/>
        <v>0</v>
      </c>
      <c r="K108" s="4"/>
      <c r="L108" s="5"/>
      <c r="M108" s="4"/>
      <c r="N108" s="3">
        <f t="shared" si="11"/>
        <v>0</v>
      </c>
    </row>
    <row r="109" spans="1:14" ht="15" customHeight="1" thickBot="1" x14ac:dyDescent="0.35">
      <c r="A109" s="111">
        <v>2220</v>
      </c>
      <c r="B109" s="359" t="s">
        <v>67</v>
      </c>
      <c r="C109" s="360"/>
      <c r="D109" s="360"/>
      <c r="E109" s="360"/>
      <c r="F109" s="361"/>
      <c r="G109" s="7"/>
      <c r="H109" s="8"/>
      <c r="I109" s="7"/>
      <c r="J109" s="9">
        <f t="shared" si="10"/>
        <v>0</v>
      </c>
      <c r="K109" s="7"/>
      <c r="L109" s="8"/>
      <c r="M109" s="7"/>
      <c r="N109" s="9">
        <f t="shared" si="11"/>
        <v>0</v>
      </c>
    </row>
    <row r="110" spans="1:14" ht="15" customHeight="1" thickBot="1" x14ac:dyDescent="0.35">
      <c r="A110" s="111">
        <v>2230</v>
      </c>
      <c r="B110" s="359" t="s">
        <v>68</v>
      </c>
      <c r="C110" s="360"/>
      <c r="D110" s="360"/>
      <c r="E110" s="360"/>
      <c r="F110" s="361"/>
      <c r="G110" s="4"/>
      <c r="H110" s="5"/>
      <c r="I110" s="4"/>
      <c r="J110" s="3">
        <f t="shared" si="10"/>
        <v>0</v>
      </c>
      <c r="K110" s="4"/>
      <c r="L110" s="5"/>
      <c r="M110" s="4"/>
      <c r="N110" s="3">
        <f t="shared" si="11"/>
        <v>0</v>
      </c>
    </row>
    <row r="111" spans="1:14" ht="15" customHeight="1" thickBot="1" x14ac:dyDescent="0.35">
      <c r="A111" s="111">
        <v>2240</v>
      </c>
      <c r="B111" s="359" t="s">
        <v>69</v>
      </c>
      <c r="C111" s="360"/>
      <c r="D111" s="360"/>
      <c r="E111" s="360"/>
      <c r="F111" s="361"/>
      <c r="G111" s="7"/>
      <c r="H111" s="8"/>
      <c r="I111" s="7"/>
      <c r="J111" s="9">
        <f t="shared" si="10"/>
        <v>0</v>
      </c>
      <c r="K111" s="7"/>
      <c r="L111" s="8"/>
      <c r="M111" s="7"/>
      <c r="N111" s="9">
        <f t="shared" si="11"/>
        <v>0</v>
      </c>
    </row>
    <row r="112" spans="1:14" ht="15" customHeight="1" thickBot="1" x14ac:dyDescent="0.35">
      <c r="A112" s="111">
        <v>2250</v>
      </c>
      <c r="B112" s="359" t="s">
        <v>70</v>
      </c>
      <c r="C112" s="360"/>
      <c r="D112" s="360"/>
      <c r="E112" s="360"/>
      <c r="F112" s="361"/>
      <c r="G112" s="4"/>
      <c r="H112" s="5"/>
      <c r="I112" s="4"/>
      <c r="J112" s="3">
        <f t="shared" si="10"/>
        <v>0</v>
      </c>
      <c r="K112" s="4"/>
      <c r="L112" s="5"/>
      <c r="M112" s="4"/>
      <c r="N112" s="3">
        <f t="shared" si="11"/>
        <v>0</v>
      </c>
    </row>
    <row r="113" spans="1:16" ht="15" customHeight="1" thickBot="1" x14ac:dyDescent="0.35">
      <c r="A113" s="111">
        <v>2270</v>
      </c>
      <c r="B113" s="359" t="s">
        <v>71</v>
      </c>
      <c r="C113" s="360"/>
      <c r="D113" s="360"/>
      <c r="E113" s="360"/>
      <c r="F113" s="361"/>
      <c r="G113" s="10">
        <f>G114+G115+G116</f>
        <v>0</v>
      </c>
      <c r="H113" s="10">
        <f>H114+H115+H116</f>
        <v>0</v>
      </c>
      <c r="I113" s="10">
        <f t="shared" ref="I113:N113" si="12">I114+I115+I116</f>
        <v>0</v>
      </c>
      <c r="J113" s="10">
        <f t="shared" si="12"/>
        <v>0</v>
      </c>
      <c r="K113" s="10">
        <f t="shared" si="12"/>
        <v>0</v>
      </c>
      <c r="L113" s="10">
        <f t="shared" si="12"/>
        <v>0</v>
      </c>
      <c r="M113" s="10">
        <f t="shared" si="12"/>
        <v>0</v>
      </c>
      <c r="N113" s="10">
        <f t="shared" si="12"/>
        <v>0</v>
      </c>
    </row>
    <row r="114" spans="1:16" ht="15" customHeight="1" thickBot="1" x14ac:dyDescent="0.35">
      <c r="A114" s="111">
        <v>2271</v>
      </c>
      <c r="B114" s="359" t="s">
        <v>72</v>
      </c>
      <c r="C114" s="360"/>
      <c r="D114" s="360"/>
      <c r="E114" s="360"/>
      <c r="F114" s="361"/>
      <c r="G114" s="7"/>
      <c r="H114" s="8"/>
      <c r="I114" s="7"/>
      <c r="J114" s="9">
        <f t="shared" si="10"/>
        <v>0</v>
      </c>
      <c r="K114" s="7"/>
      <c r="L114" s="8"/>
      <c r="M114" s="7"/>
      <c r="N114" s="9">
        <f t="shared" si="11"/>
        <v>0</v>
      </c>
    </row>
    <row r="115" spans="1:16" ht="15" customHeight="1" thickBot="1" x14ac:dyDescent="0.35">
      <c r="A115" s="111">
        <v>2272</v>
      </c>
      <c r="B115" s="370" t="s">
        <v>73</v>
      </c>
      <c r="C115" s="371"/>
      <c r="D115" s="371"/>
      <c r="E115" s="371"/>
      <c r="F115" s="372"/>
      <c r="G115" s="4"/>
      <c r="H115" s="5"/>
      <c r="I115" s="4"/>
      <c r="J115" s="3">
        <f t="shared" si="10"/>
        <v>0</v>
      </c>
      <c r="K115" s="4"/>
      <c r="L115" s="5"/>
      <c r="M115" s="4"/>
      <c r="N115" s="3">
        <f t="shared" si="11"/>
        <v>0</v>
      </c>
    </row>
    <row r="116" spans="1:16" ht="15" customHeight="1" thickBot="1" x14ac:dyDescent="0.35">
      <c r="A116" s="111">
        <v>2273</v>
      </c>
      <c r="B116" s="359" t="s">
        <v>74</v>
      </c>
      <c r="C116" s="360"/>
      <c r="D116" s="360"/>
      <c r="E116" s="360"/>
      <c r="F116" s="361"/>
      <c r="G116" s="7"/>
      <c r="H116" s="8"/>
      <c r="I116" s="7"/>
      <c r="J116" s="9">
        <f t="shared" si="10"/>
        <v>0</v>
      </c>
      <c r="K116" s="7"/>
      <c r="L116" s="8"/>
      <c r="M116" s="7"/>
      <c r="N116" s="9">
        <f t="shared" si="11"/>
        <v>0</v>
      </c>
    </row>
    <row r="117" spans="1:16" ht="13.95" customHeight="1" thickBot="1" x14ac:dyDescent="0.35">
      <c r="A117" s="111">
        <v>2282</v>
      </c>
      <c r="B117" s="359" t="s">
        <v>75</v>
      </c>
      <c r="C117" s="360"/>
      <c r="D117" s="360"/>
      <c r="E117" s="360"/>
      <c r="F117" s="361"/>
      <c r="G117" s="4"/>
      <c r="H117" s="5"/>
      <c r="I117" s="4"/>
      <c r="J117" s="3">
        <f t="shared" si="10"/>
        <v>0</v>
      </c>
      <c r="K117" s="4"/>
      <c r="L117" s="5"/>
      <c r="M117" s="4"/>
      <c r="N117" s="3">
        <f t="shared" si="11"/>
        <v>0</v>
      </c>
    </row>
    <row r="118" spans="1:16" ht="15" customHeight="1" thickBot="1" x14ac:dyDescent="0.35">
      <c r="A118" s="111">
        <v>2700</v>
      </c>
      <c r="B118" s="359" t="s">
        <v>76</v>
      </c>
      <c r="C118" s="360"/>
      <c r="D118" s="360"/>
      <c r="E118" s="360"/>
      <c r="F118" s="361"/>
      <c r="G118" s="11">
        <f>G119+G120</f>
        <v>12870923.4</v>
      </c>
      <c r="H118" s="11">
        <f>H119</f>
        <v>0</v>
      </c>
      <c r="I118" s="11">
        <f>I119+I120</f>
        <v>0</v>
      </c>
      <c r="J118" s="11">
        <f>J119+J120</f>
        <v>12870923.4</v>
      </c>
      <c r="K118" s="11">
        <f>K119+K120</f>
        <v>13823371.731600001</v>
      </c>
      <c r="L118" s="11">
        <f>L119</f>
        <v>0</v>
      </c>
      <c r="M118" s="11">
        <f>M119</f>
        <v>0</v>
      </c>
      <c r="N118" s="11">
        <f>N119+N120</f>
        <v>13823371.731600001</v>
      </c>
      <c r="O118" s="205" t="s">
        <v>130</v>
      </c>
      <c r="P118" s="205" t="s">
        <v>131</v>
      </c>
    </row>
    <row r="119" spans="1:16" ht="15" customHeight="1" thickBot="1" x14ac:dyDescent="0.35">
      <c r="A119" s="111">
        <v>2710</v>
      </c>
      <c r="B119" s="359" t="s">
        <v>77</v>
      </c>
      <c r="C119" s="360"/>
      <c r="D119" s="360"/>
      <c r="E119" s="360"/>
      <c r="F119" s="361"/>
      <c r="G119" s="4"/>
      <c r="H119" s="4"/>
      <c r="I119" s="4"/>
      <c r="J119" s="9">
        <f>G119+H119</f>
        <v>0</v>
      </c>
      <c r="K119" s="7"/>
      <c r="L119" s="8"/>
      <c r="M119" s="7"/>
      <c r="N119" s="11">
        <f>K119+L119</f>
        <v>0</v>
      </c>
    </row>
    <row r="120" spans="1:16" ht="15" customHeight="1" thickBot="1" x14ac:dyDescent="0.35">
      <c r="A120" s="111">
        <v>2730</v>
      </c>
      <c r="B120" s="359" t="s">
        <v>78</v>
      </c>
      <c r="C120" s="360"/>
      <c r="D120" s="360"/>
      <c r="E120" s="360"/>
      <c r="F120" s="361"/>
      <c r="G120" s="7">
        <f>K84*O120</f>
        <v>12870923.4</v>
      </c>
      <c r="H120" s="4"/>
      <c r="I120" s="7">
        <f>M84*Q120</f>
        <v>0</v>
      </c>
      <c r="J120" s="9">
        <f>G120+H120</f>
        <v>12870923.4</v>
      </c>
      <c r="K120" s="4">
        <f>G120*P120</f>
        <v>13823371.731600001</v>
      </c>
      <c r="L120" s="4"/>
      <c r="M120" s="4"/>
      <c r="N120" s="9">
        <f>K120+L120</f>
        <v>13823371.731600001</v>
      </c>
      <c r="O120" s="125">
        <v>1.0740000000000001</v>
      </c>
      <c r="P120" s="125">
        <v>1.0740000000000001</v>
      </c>
    </row>
    <row r="121" spans="1:16" ht="15" customHeight="1" thickBot="1" x14ac:dyDescent="0.35">
      <c r="A121" s="111">
        <v>2800</v>
      </c>
      <c r="B121" s="359" t="s">
        <v>79</v>
      </c>
      <c r="C121" s="360"/>
      <c r="D121" s="360"/>
      <c r="E121" s="360"/>
      <c r="F121" s="361"/>
      <c r="G121" s="4"/>
      <c r="H121" s="5"/>
      <c r="I121" s="4"/>
      <c r="J121" s="3">
        <f>G121+H121</f>
        <v>0</v>
      </c>
      <c r="K121" s="4"/>
      <c r="L121" s="5"/>
      <c r="M121" s="4"/>
      <c r="N121" s="3">
        <f>K121+L121</f>
        <v>0</v>
      </c>
    </row>
    <row r="122" spans="1:16" ht="16.95" customHeight="1" thickBot="1" x14ac:dyDescent="0.35">
      <c r="A122" s="111">
        <v>3110</v>
      </c>
      <c r="B122" s="359" t="s">
        <v>80</v>
      </c>
      <c r="C122" s="360"/>
      <c r="D122" s="360"/>
      <c r="E122" s="360"/>
      <c r="F122" s="361"/>
      <c r="G122" s="4">
        <f>'[1]3 - 2.1'!H180</f>
        <v>0</v>
      </c>
      <c r="H122" s="5"/>
      <c r="I122" s="4"/>
      <c r="J122" s="3">
        <f>G122+H122</f>
        <v>0</v>
      </c>
      <c r="K122" s="4">
        <f>'[1]3 - 2.1'!L180</f>
        <v>0</v>
      </c>
      <c r="L122" s="5"/>
      <c r="M122" s="4"/>
      <c r="N122" s="3">
        <f>K122+L122</f>
        <v>0</v>
      </c>
    </row>
    <row r="123" spans="1:16" ht="15" customHeight="1" thickBot="1" x14ac:dyDescent="0.35">
      <c r="A123" s="111">
        <v>3130</v>
      </c>
      <c r="B123" s="359" t="s">
        <v>81</v>
      </c>
      <c r="C123" s="360"/>
      <c r="D123" s="360"/>
      <c r="E123" s="360"/>
      <c r="F123" s="361"/>
      <c r="G123" s="11">
        <f>G124</f>
        <v>0</v>
      </c>
      <c r="H123" s="11">
        <f t="shared" ref="H123:N123" si="13">H124</f>
        <v>0</v>
      </c>
      <c r="I123" s="11">
        <f t="shared" si="13"/>
        <v>0</v>
      </c>
      <c r="J123" s="11">
        <f t="shared" si="13"/>
        <v>0</v>
      </c>
      <c r="K123" s="11">
        <f t="shared" si="13"/>
        <v>0</v>
      </c>
      <c r="L123" s="11">
        <f t="shared" si="13"/>
        <v>0</v>
      </c>
      <c r="M123" s="11">
        <f t="shared" si="13"/>
        <v>0</v>
      </c>
      <c r="N123" s="11">
        <f t="shared" si="13"/>
        <v>0</v>
      </c>
    </row>
    <row r="124" spans="1:16" ht="15" customHeight="1" thickBot="1" x14ac:dyDescent="0.35">
      <c r="A124" s="111">
        <v>3132</v>
      </c>
      <c r="B124" s="359" t="s">
        <v>82</v>
      </c>
      <c r="C124" s="360"/>
      <c r="D124" s="360"/>
      <c r="E124" s="360"/>
      <c r="F124" s="361"/>
      <c r="G124" s="4">
        <f>'[1]3 - 2.1'!H186</f>
        <v>0</v>
      </c>
      <c r="H124" s="5"/>
      <c r="I124" s="4"/>
      <c r="J124" s="3">
        <f>G124+H124</f>
        <v>0</v>
      </c>
      <c r="K124" s="4">
        <f>'[1]3 - 2.1'!L186</f>
        <v>0</v>
      </c>
      <c r="L124" s="5"/>
      <c r="M124" s="4"/>
      <c r="N124" s="3">
        <f>K124+L124</f>
        <v>0</v>
      </c>
    </row>
    <row r="125" spans="1:16" ht="15" customHeight="1" thickBot="1" x14ac:dyDescent="0.35">
      <c r="A125" s="111"/>
      <c r="B125" s="359" t="s">
        <v>83</v>
      </c>
      <c r="C125" s="360"/>
      <c r="D125" s="360"/>
      <c r="E125" s="360"/>
      <c r="F125" s="361"/>
      <c r="G125" s="11">
        <f>G106+G107+G108+G109+G110+G111+G112+G113+G117+G118+G121+G122+G123+G124</f>
        <v>12870923.4</v>
      </c>
      <c r="H125" s="11">
        <f t="shared" ref="H125:N125" si="14">H106+H107+H108+H109+H110+H111+H112+H113+H117+H118+H121+H122+H123+H124</f>
        <v>0</v>
      </c>
      <c r="I125" s="11">
        <f t="shared" si="14"/>
        <v>0</v>
      </c>
      <c r="J125" s="11">
        <f t="shared" si="14"/>
        <v>12870923.4</v>
      </c>
      <c r="K125" s="11">
        <f t="shared" si="14"/>
        <v>13823371.731600001</v>
      </c>
      <c r="L125" s="11">
        <f t="shared" si="14"/>
        <v>0</v>
      </c>
      <c r="M125" s="11">
        <f t="shared" si="14"/>
        <v>0</v>
      </c>
      <c r="N125" s="11">
        <f t="shared" si="14"/>
        <v>13823371.731600001</v>
      </c>
    </row>
    <row r="126" spans="1:16" ht="20.25" customHeight="1" x14ac:dyDescent="0.3">
      <c r="A126" s="109"/>
    </row>
    <row r="127" spans="1:16" ht="15.6" customHeight="1" x14ac:dyDescent="0.3">
      <c r="A127" s="303" t="s">
        <v>88</v>
      </c>
      <c r="B127" s="303"/>
      <c r="C127" s="303"/>
      <c r="D127" s="303"/>
      <c r="E127" s="303"/>
      <c r="F127" s="303"/>
      <c r="G127" s="303"/>
      <c r="H127" s="303"/>
      <c r="I127" s="303"/>
      <c r="J127" s="303"/>
      <c r="K127" s="303"/>
      <c r="L127" s="303"/>
      <c r="M127" s="303"/>
      <c r="N127" s="303"/>
    </row>
    <row r="128" spans="1:16" ht="17.399999999999999" customHeight="1" thickBot="1" x14ac:dyDescent="0.35">
      <c r="M128" s="316" t="s">
        <v>32</v>
      </c>
      <c r="N128" s="316"/>
    </row>
    <row r="129" spans="1:14" ht="27.6" customHeight="1" thickBot="1" x14ac:dyDescent="0.35">
      <c r="A129" s="308" t="s">
        <v>85</v>
      </c>
      <c r="B129" s="317" t="s">
        <v>34</v>
      </c>
      <c r="C129" s="318"/>
      <c r="D129" s="318"/>
      <c r="E129" s="318"/>
      <c r="F129" s="319"/>
      <c r="G129" s="326" t="s">
        <v>58</v>
      </c>
      <c r="H129" s="327"/>
      <c r="I129" s="327"/>
      <c r="J129" s="328"/>
      <c r="K129" s="329" t="s">
        <v>59</v>
      </c>
      <c r="L129" s="327"/>
      <c r="M129" s="327"/>
      <c r="N129" s="330"/>
    </row>
    <row r="130" spans="1:14" ht="33.6" customHeight="1" x14ac:dyDescent="0.3">
      <c r="A130" s="309"/>
      <c r="B130" s="320"/>
      <c r="C130" s="321"/>
      <c r="D130" s="321"/>
      <c r="E130" s="321"/>
      <c r="F130" s="322"/>
      <c r="G130" s="52" t="s">
        <v>38</v>
      </c>
      <c r="H130" s="52" t="s">
        <v>39</v>
      </c>
      <c r="I130" s="314" t="s">
        <v>40</v>
      </c>
      <c r="J130" s="52" t="s">
        <v>41</v>
      </c>
      <c r="K130" s="52" t="s">
        <v>38</v>
      </c>
      <c r="L130" s="52" t="s">
        <v>39</v>
      </c>
      <c r="M130" s="314" t="s">
        <v>40</v>
      </c>
      <c r="N130" s="88" t="s">
        <v>41</v>
      </c>
    </row>
    <row r="131" spans="1:14" ht="34.950000000000003" customHeight="1" thickBot="1" x14ac:dyDescent="0.35">
      <c r="A131" s="310"/>
      <c r="B131" s="323"/>
      <c r="C131" s="324"/>
      <c r="D131" s="324"/>
      <c r="E131" s="324"/>
      <c r="F131" s="325"/>
      <c r="G131" s="83" t="s">
        <v>42</v>
      </c>
      <c r="H131" s="83" t="s">
        <v>42</v>
      </c>
      <c r="I131" s="315"/>
      <c r="J131" s="83" t="s">
        <v>43</v>
      </c>
      <c r="K131" s="83" t="s">
        <v>42</v>
      </c>
      <c r="L131" s="83" t="s">
        <v>42</v>
      </c>
      <c r="M131" s="315"/>
      <c r="N131" s="121" t="s">
        <v>44</v>
      </c>
    </row>
    <row r="132" spans="1:14" ht="16.2" thickBot="1" x14ac:dyDescent="0.35">
      <c r="A132" s="90">
        <v>1</v>
      </c>
      <c r="B132" s="340">
        <v>2</v>
      </c>
      <c r="C132" s="341"/>
      <c r="D132" s="341"/>
      <c r="E132" s="341"/>
      <c r="F132" s="342"/>
      <c r="G132" s="83">
        <v>3</v>
      </c>
      <c r="H132" s="83">
        <v>4</v>
      </c>
      <c r="I132" s="83">
        <v>5</v>
      </c>
      <c r="J132" s="83">
        <v>6</v>
      </c>
      <c r="K132" s="83">
        <v>7</v>
      </c>
      <c r="L132" s="83">
        <v>8</v>
      </c>
      <c r="M132" s="83">
        <v>9</v>
      </c>
      <c r="N132" s="121">
        <v>10</v>
      </c>
    </row>
    <row r="133" spans="1:14" ht="16.2" thickBot="1" x14ac:dyDescent="0.35">
      <c r="A133" s="90"/>
      <c r="B133" s="337"/>
      <c r="C133" s="338"/>
      <c r="D133" s="338"/>
      <c r="E133" s="338"/>
      <c r="F133" s="339"/>
      <c r="G133" s="83"/>
      <c r="H133" s="83"/>
      <c r="I133" s="83"/>
      <c r="J133" s="83"/>
      <c r="K133" s="83"/>
      <c r="L133" s="83"/>
      <c r="M133" s="83"/>
      <c r="N133" s="121"/>
    </row>
    <row r="134" spans="1:14" ht="16.2" thickBot="1" x14ac:dyDescent="0.35">
      <c r="A134" s="90"/>
      <c r="B134" s="337" t="s">
        <v>56</v>
      </c>
      <c r="C134" s="338"/>
      <c r="D134" s="338"/>
      <c r="E134" s="338"/>
      <c r="F134" s="339"/>
      <c r="G134" s="83"/>
      <c r="H134" s="83"/>
      <c r="I134" s="83"/>
      <c r="J134" s="83"/>
      <c r="K134" s="83"/>
      <c r="L134" s="83"/>
      <c r="M134" s="83"/>
      <c r="N134" s="121"/>
    </row>
    <row r="135" spans="1:14" ht="11.25" customHeight="1" x14ac:dyDescent="0.3">
      <c r="A135" s="109"/>
    </row>
    <row r="136" spans="1:14" ht="15.75" customHeight="1" x14ac:dyDescent="0.3">
      <c r="A136" s="303" t="s">
        <v>89</v>
      </c>
      <c r="B136" s="303"/>
      <c r="C136" s="303"/>
      <c r="D136" s="303"/>
      <c r="E136" s="303"/>
      <c r="F136" s="303"/>
      <c r="G136" s="303"/>
      <c r="H136" s="303"/>
      <c r="I136" s="303"/>
      <c r="J136" s="303"/>
      <c r="K136" s="303"/>
      <c r="L136" s="303"/>
      <c r="M136" s="303"/>
      <c r="N136" s="303"/>
    </row>
    <row r="137" spans="1:14" ht="19.5" customHeight="1" x14ac:dyDescent="0.3">
      <c r="A137" s="33"/>
    </row>
    <row r="138" spans="1:14" ht="21" customHeight="1" x14ac:dyDescent="0.3">
      <c r="A138" s="303" t="s">
        <v>90</v>
      </c>
      <c r="B138" s="303"/>
      <c r="C138" s="303"/>
      <c r="D138" s="303"/>
      <c r="E138" s="303"/>
      <c r="F138" s="303"/>
      <c r="G138" s="303"/>
      <c r="H138" s="303"/>
      <c r="I138" s="303"/>
      <c r="J138" s="303"/>
      <c r="K138" s="303"/>
      <c r="L138" s="303"/>
      <c r="M138" s="303"/>
      <c r="N138" s="303"/>
    </row>
    <row r="139" spans="1:14" ht="15.75" customHeight="1" thickBot="1" x14ac:dyDescent="0.35">
      <c r="M139" s="376" t="s">
        <v>32</v>
      </c>
      <c r="N139" s="376"/>
    </row>
    <row r="140" spans="1:14" ht="15.75" customHeight="1" thickBot="1" x14ac:dyDescent="0.35">
      <c r="A140" s="373" t="s">
        <v>91</v>
      </c>
      <c r="B140" s="377" t="s">
        <v>92</v>
      </c>
      <c r="C140" s="380" t="s">
        <v>35</v>
      </c>
      <c r="D140" s="312"/>
      <c r="E140" s="312"/>
      <c r="F140" s="313"/>
      <c r="G140" s="311" t="s">
        <v>93</v>
      </c>
      <c r="H140" s="312"/>
      <c r="I140" s="312"/>
      <c r="J140" s="313"/>
      <c r="K140" s="311" t="s">
        <v>37</v>
      </c>
      <c r="L140" s="312"/>
      <c r="M140" s="312"/>
      <c r="N140" s="355"/>
    </row>
    <row r="141" spans="1:14" ht="21" customHeight="1" x14ac:dyDescent="0.3">
      <c r="A141" s="374"/>
      <c r="B141" s="378"/>
      <c r="C141" s="38" t="s">
        <v>38</v>
      </c>
      <c r="D141" s="38" t="s">
        <v>39</v>
      </c>
      <c r="E141" s="314" t="s">
        <v>40</v>
      </c>
      <c r="F141" s="38" t="s">
        <v>41</v>
      </c>
      <c r="G141" s="38" t="s">
        <v>38</v>
      </c>
      <c r="H141" s="38" t="s">
        <v>39</v>
      </c>
      <c r="I141" s="314" t="s">
        <v>40</v>
      </c>
      <c r="J141" s="38" t="s">
        <v>41</v>
      </c>
      <c r="K141" s="38" t="s">
        <v>38</v>
      </c>
      <c r="L141" s="38" t="s">
        <v>39</v>
      </c>
      <c r="M141" s="314" t="s">
        <v>40</v>
      </c>
      <c r="N141" s="114" t="s">
        <v>41</v>
      </c>
    </row>
    <row r="142" spans="1:14" ht="27" customHeight="1" thickBot="1" x14ac:dyDescent="0.35">
      <c r="A142" s="375"/>
      <c r="B142" s="379"/>
      <c r="C142" s="40" t="s">
        <v>42</v>
      </c>
      <c r="D142" s="40" t="s">
        <v>42</v>
      </c>
      <c r="E142" s="315"/>
      <c r="F142" s="40" t="s">
        <v>43</v>
      </c>
      <c r="G142" s="40" t="s">
        <v>42</v>
      </c>
      <c r="H142" s="40" t="s">
        <v>42</v>
      </c>
      <c r="I142" s="315"/>
      <c r="J142" s="40" t="s">
        <v>44</v>
      </c>
      <c r="K142" s="40" t="s">
        <v>42</v>
      </c>
      <c r="L142" s="40" t="s">
        <v>42</v>
      </c>
      <c r="M142" s="315"/>
      <c r="N142" s="115" t="s">
        <v>45</v>
      </c>
    </row>
    <row r="143" spans="1:14" ht="15" thickBot="1" x14ac:dyDescent="0.35">
      <c r="A143" s="111">
        <v>1</v>
      </c>
      <c r="B143" s="126">
        <v>2</v>
      </c>
      <c r="C143" s="40">
        <v>3</v>
      </c>
      <c r="D143" s="40">
        <v>4</v>
      </c>
      <c r="E143" s="40">
        <v>5</v>
      </c>
      <c r="F143" s="40">
        <v>6</v>
      </c>
      <c r="G143" s="40">
        <v>7</v>
      </c>
      <c r="H143" s="40">
        <v>8</v>
      </c>
      <c r="I143" s="40">
        <v>9</v>
      </c>
      <c r="J143" s="40">
        <v>10</v>
      </c>
      <c r="K143" s="40">
        <v>11</v>
      </c>
      <c r="L143" s="40">
        <v>12</v>
      </c>
      <c r="M143" s="40">
        <v>13</v>
      </c>
      <c r="N143" s="115">
        <v>14</v>
      </c>
    </row>
    <row r="144" spans="1:14" ht="48" customHeight="1" thickBot="1" x14ac:dyDescent="0.35">
      <c r="A144" s="111"/>
      <c r="B144" s="74" t="s">
        <v>94</v>
      </c>
      <c r="C144" s="84">
        <f>C89</f>
        <v>16814186.649999999</v>
      </c>
      <c r="D144" s="84">
        <f>D89</f>
        <v>0</v>
      </c>
      <c r="E144" s="84">
        <f>E89</f>
        <v>0</v>
      </c>
      <c r="F144" s="84">
        <f>C144+D144</f>
        <v>16814186.649999999</v>
      </c>
      <c r="G144" s="84">
        <f>G89</f>
        <v>12500300</v>
      </c>
      <c r="H144" s="84">
        <f>H89</f>
        <v>0</v>
      </c>
      <c r="I144" s="84">
        <f>I89</f>
        <v>0</v>
      </c>
      <c r="J144" s="84">
        <f>G144+H144</f>
        <v>12500300</v>
      </c>
      <c r="K144" s="84">
        <f>K89</f>
        <v>11984100</v>
      </c>
      <c r="L144" s="84">
        <f>L89</f>
        <v>0</v>
      </c>
      <c r="M144" s="84">
        <f>M89</f>
        <v>0</v>
      </c>
      <c r="N144" s="84">
        <f>K144+L144</f>
        <v>11984100</v>
      </c>
    </row>
    <row r="145" spans="1:14" ht="15" thickBot="1" x14ac:dyDescent="0.35">
      <c r="A145" s="111"/>
      <c r="B145" s="127" t="s">
        <v>56</v>
      </c>
      <c r="C145" s="84">
        <f>C144</f>
        <v>16814186.649999999</v>
      </c>
      <c r="D145" s="84">
        <f t="shared" ref="D145:N145" si="15">D144</f>
        <v>0</v>
      </c>
      <c r="E145" s="84">
        <f t="shared" si="15"/>
        <v>0</v>
      </c>
      <c r="F145" s="84">
        <f t="shared" si="15"/>
        <v>16814186.649999999</v>
      </c>
      <c r="G145" s="84">
        <f t="shared" si="15"/>
        <v>12500300</v>
      </c>
      <c r="H145" s="84">
        <f t="shared" si="15"/>
        <v>0</v>
      </c>
      <c r="I145" s="84">
        <f t="shared" si="15"/>
        <v>0</v>
      </c>
      <c r="J145" s="84">
        <f t="shared" si="15"/>
        <v>12500300</v>
      </c>
      <c r="K145" s="84">
        <f t="shared" si="15"/>
        <v>11984100</v>
      </c>
      <c r="L145" s="84">
        <f t="shared" si="15"/>
        <v>0</v>
      </c>
      <c r="M145" s="84">
        <f t="shared" si="15"/>
        <v>0</v>
      </c>
      <c r="N145" s="84">
        <f t="shared" si="15"/>
        <v>11984100</v>
      </c>
    </row>
    <row r="146" spans="1:14" ht="21" customHeight="1" x14ac:dyDescent="0.3">
      <c r="A146" s="87"/>
    </row>
    <row r="147" spans="1:14" ht="21" customHeight="1" x14ac:dyDescent="0.3">
      <c r="A147" s="303" t="s">
        <v>95</v>
      </c>
      <c r="B147" s="303"/>
      <c r="C147" s="303"/>
      <c r="D147" s="303"/>
      <c r="E147" s="303"/>
      <c r="F147" s="303"/>
      <c r="G147" s="303"/>
      <c r="H147" s="303"/>
      <c r="I147" s="303"/>
      <c r="J147" s="303"/>
      <c r="K147" s="303"/>
      <c r="L147" s="303"/>
      <c r="M147" s="303"/>
      <c r="N147" s="303"/>
    </row>
    <row r="148" spans="1:14" ht="16.2" thickBot="1" x14ac:dyDescent="0.35">
      <c r="A148" s="113"/>
      <c r="K148" s="316" t="s">
        <v>32</v>
      </c>
      <c r="L148" s="316"/>
    </row>
    <row r="149" spans="1:14" ht="16.5" customHeight="1" thickBot="1" x14ac:dyDescent="0.35">
      <c r="A149" s="373" t="s">
        <v>91</v>
      </c>
      <c r="B149" s="318" t="s">
        <v>92</v>
      </c>
      <c r="C149" s="318"/>
      <c r="D149" s="319"/>
      <c r="E149" s="326" t="s">
        <v>96</v>
      </c>
      <c r="F149" s="327"/>
      <c r="G149" s="327"/>
      <c r="H149" s="328"/>
      <c r="I149" s="329" t="s">
        <v>97</v>
      </c>
      <c r="J149" s="327"/>
      <c r="K149" s="327"/>
      <c r="L149" s="328"/>
    </row>
    <row r="150" spans="1:14" ht="16.5" customHeight="1" x14ac:dyDescent="0.3">
      <c r="A150" s="374"/>
      <c r="B150" s="321"/>
      <c r="C150" s="321"/>
      <c r="D150" s="322"/>
      <c r="E150" s="52" t="s">
        <v>38</v>
      </c>
      <c r="F150" s="52" t="s">
        <v>39</v>
      </c>
      <c r="G150" s="314" t="s">
        <v>40</v>
      </c>
      <c r="H150" s="52" t="s">
        <v>41</v>
      </c>
      <c r="I150" s="52" t="s">
        <v>38</v>
      </c>
      <c r="J150" s="52" t="s">
        <v>39</v>
      </c>
      <c r="K150" s="314" t="s">
        <v>40</v>
      </c>
      <c r="L150" s="52" t="s">
        <v>41</v>
      </c>
    </row>
    <row r="151" spans="1:14" ht="45.75" customHeight="1" thickBot="1" x14ac:dyDescent="0.35">
      <c r="A151" s="375"/>
      <c r="B151" s="324"/>
      <c r="C151" s="324"/>
      <c r="D151" s="325"/>
      <c r="E151" s="83" t="s">
        <v>42</v>
      </c>
      <c r="F151" s="83" t="s">
        <v>42</v>
      </c>
      <c r="G151" s="315"/>
      <c r="H151" s="83" t="s">
        <v>43</v>
      </c>
      <c r="I151" s="83" t="s">
        <v>42</v>
      </c>
      <c r="J151" s="83" t="s">
        <v>42</v>
      </c>
      <c r="K151" s="315"/>
      <c r="L151" s="83" t="s">
        <v>44</v>
      </c>
    </row>
    <row r="152" spans="1:14" ht="16.2" thickBot="1" x14ac:dyDescent="0.35">
      <c r="A152" s="128">
        <v>1</v>
      </c>
      <c r="B152" s="340">
        <v>2</v>
      </c>
      <c r="C152" s="341"/>
      <c r="D152" s="342"/>
      <c r="E152" s="83">
        <v>3</v>
      </c>
      <c r="F152" s="83">
        <v>4</v>
      </c>
      <c r="G152" s="83">
        <v>5</v>
      </c>
      <c r="H152" s="83">
        <v>6</v>
      </c>
      <c r="I152" s="83">
        <v>7</v>
      </c>
      <c r="J152" s="83">
        <v>8</v>
      </c>
      <c r="K152" s="83">
        <v>9</v>
      </c>
      <c r="L152" s="83">
        <v>10</v>
      </c>
    </row>
    <row r="153" spans="1:14" ht="34.950000000000003" customHeight="1" thickBot="1" x14ac:dyDescent="0.35">
      <c r="A153" s="128"/>
      <c r="B153" s="340" t="s">
        <v>94</v>
      </c>
      <c r="C153" s="341"/>
      <c r="D153" s="342"/>
      <c r="E153" s="84">
        <f>G125</f>
        <v>12870923.4</v>
      </c>
      <c r="F153" s="45">
        <f>H125</f>
        <v>0</v>
      </c>
      <c r="G153" s="45">
        <f>I125</f>
        <v>0</v>
      </c>
      <c r="H153" s="84">
        <f>E153+F153</f>
        <v>12870923.4</v>
      </c>
      <c r="I153" s="84">
        <f>K125</f>
        <v>13823371.731600001</v>
      </c>
      <c r="J153" s="45">
        <f>L125</f>
        <v>0</v>
      </c>
      <c r="K153" s="45">
        <f>M125</f>
        <v>0</v>
      </c>
      <c r="L153" s="84">
        <f>I153+J153</f>
        <v>13823371.731600001</v>
      </c>
    </row>
    <row r="154" spans="1:14" ht="16.5" customHeight="1" thickBot="1" x14ac:dyDescent="0.35">
      <c r="A154" s="128"/>
      <c r="B154" s="337" t="s">
        <v>56</v>
      </c>
      <c r="C154" s="338"/>
      <c r="D154" s="339"/>
      <c r="E154" s="84">
        <f>E153</f>
        <v>12870923.4</v>
      </c>
      <c r="F154" s="45">
        <f t="shared" ref="F154:L154" si="16">F153</f>
        <v>0</v>
      </c>
      <c r="G154" s="45">
        <f t="shared" si="16"/>
        <v>0</v>
      </c>
      <c r="H154" s="84">
        <f t="shared" si="16"/>
        <v>12870923.4</v>
      </c>
      <c r="I154" s="84">
        <f t="shared" si="16"/>
        <v>13823371.731600001</v>
      </c>
      <c r="J154" s="45">
        <f t="shared" si="16"/>
        <v>0</v>
      </c>
      <c r="K154" s="45">
        <f t="shared" si="16"/>
        <v>0</v>
      </c>
      <c r="L154" s="84">
        <f t="shared" si="16"/>
        <v>13823371.731600001</v>
      </c>
    </row>
    <row r="155" spans="1:14" ht="6.75" customHeight="1" x14ac:dyDescent="0.3">
      <c r="A155" s="87"/>
    </row>
    <row r="156" spans="1:14" ht="15.75" customHeight="1" x14ac:dyDescent="0.3">
      <c r="A156" s="303" t="s">
        <v>98</v>
      </c>
      <c r="B156" s="303"/>
      <c r="C156" s="303"/>
      <c r="D156" s="303"/>
      <c r="E156" s="303"/>
      <c r="F156" s="303"/>
      <c r="G156" s="303"/>
      <c r="H156" s="303"/>
      <c r="I156" s="303"/>
      <c r="J156" s="303"/>
      <c r="K156" s="303"/>
      <c r="L156" s="303"/>
      <c r="M156" s="303"/>
      <c r="N156" s="303"/>
    </row>
    <row r="157" spans="1:14" ht="10.5" customHeight="1" x14ac:dyDescent="0.3">
      <c r="A157" s="33"/>
    </row>
    <row r="158" spans="1:14" ht="15.75" customHeight="1" x14ac:dyDescent="0.3">
      <c r="A158" s="303" t="s">
        <v>99</v>
      </c>
      <c r="B158" s="303"/>
      <c r="C158" s="303"/>
      <c r="D158" s="303"/>
      <c r="E158" s="303"/>
      <c r="F158" s="303"/>
      <c r="G158" s="303"/>
      <c r="H158" s="303"/>
      <c r="I158" s="303"/>
      <c r="J158" s="303"/>
      <c r="K158" s="303"/>
      <c r="L158" s="303"/>
      <c r="M158" s="303"/>
      <c r="N158" s="303"/>
    </row>
    <row r="159" spans="1:14" ht="15.75" customHeight="1" thickBot="1" x14ac:dyDescent="0.35">
      <c r="A159" s="34"/>
      <c r="B159" s="34"/>
      <c r="C159" s="34"/>
      <c r="D159" s="34"/>
      <c r="E159" s="34"/>
      <c r="F159" s="34"/>
      <c r="G159" s="34"/>
      <c r="H159" s="34"/>
      <c r="I159" s="34"/>
      <c r="J159" s="34"/>
      <c r="K159" s="34"/>
      <c r="L159" s="34"/>
      <c r="M159" s="34"/>
      <c r="N159" s="34"/>
    </row>
    <row r="160" spans="1:14" ht="15.75" customHeight="1" x14ac:dyDescent="0.3">
      <c r="A160" s="392" t="s">
        <v>100</v>
      </c>
      <c r="B160" s="394" t="s">
        <v>101</v>
      </c>
      <c r="C160" s="395"/>
      <c r="D160" s="398" t="s">
        <v>102</v>
      </c>
      <c r="E160" s="394" t="s">
        <v>103</v>
      </c>
      <c r="F160" s="400" t="s">
        <v>35</v>
      </c>
      <c r="G160" s="401"/>
      <c r="H160" s="402"/>
      <c r="I160" s="381" t="s">
        <v>36</v>
      </c>
      <c r="J160" s="382"/>
      <c r="K160" s="383"/>
      <c r="L160" s="381" t="s">
        <v>37</v>
      </c>
      <c r="M160" s="382"/>
      <c r="N160" s="383"/>
    </row>
    <row r="161" spans="1:14" ht="45.75" customHeight="1" thickBot="1" x14ac:dyDescent="0.35">
      <c r="A161" s="393"/>
      <c r="B161" s="396"/>
      <c r="C161" s="397"/>
      <c r="D161" s="399"/>
      <c r="E161" s="396"/>
      <c r="F161" s="129" t="s">
        <v>104</v>
      </c>
      <c r="G161" s="130" t="s">
        <v>105</v>
      </c>
      <c r="H161" s="129" t="s">
        <v>41</v>
      </c>
      <c r="I161" s="129" t="s">
        <v>104</v>
      </c>
      <c r="J161" s="130" t="s">
        <v>105</v>
      </c>
      <c r="K161" s="129" t="s">
        <v>41</v>
      </c>
      <c r="L161" s="129" t="s">
        <v>104</v>
      </c>
      <c r="M161" s="130" t="s">
        <v>105</v>
      </c>
      <c r="N161" s="129" t="s">
        <v>41</v>
      </c>
    </row>
    <row r="162" spans="1:14" ht="16.95" customHeight="1" thickBot="1" x14ac:dyDescent="0.35">
      <c r="A162" s="131">
        <v>1</v>
      </c>
      <c r="B162" s="384">
        <v>2</v>
      </c>
      <c r="C162" s="384"/>
      <c r="D162" s="132">
        <v>3</v>
      </c>
      <c r="E162" s="133">
        <v>4</v>
      </c>
      <c r="F162" s="131">
        <v>5</v>
      </c>
      <c r="G162" s="132">
        <v>6</v>
      </c>
      <c r="H162" s="134">
        <v>7</v>
      </c>
      <c r="I162" s="131">
        <v>8</v>
      </c>
      <c r="J162" s="135">
        <v>9</v>
      </c>
      <c r="K162" s="136">
        <v>10</v>
      </c>
      <c r="L162" s="137">
        <v>11</v>
      </c>
      <c r="M162" s="135">
        <v>12</v>
      </c>
      <c r="N162" s="136">
        <v>13</v>
      </c>
    </row>
    <row r="163" spans="1:14" ht="22.5" customHeight="1" thickBot="1" x14ac:dyDescent="0.35">
      <c r="A163" s="385"/>
      <c r="B163" s="386"/>
      <c r="C163" s="386"/>
      <c r="D163" s="386"/>
      <c r="E163" s="386"/>
      <c r="F163" s="387"/>
      <c r="G163" s="130"/>
      <c r="H163" s="129"/>
      <c r="I163" s="138"/>
      <c r="J163" s="139"/>
      <c r="K163" s="139"/>
      <c r="L163" s="139"/>
      <c r="M163" s="139"/>
      <c r="N163" s="140"/>
    </row>
    <row r="164" spans="1:14" ht="15.75" customHeight="1" thickBot="1" x14ac:dyDescent="0.35">
      <c r="A164" s="388" t="s">
        <v>106</v>
      </c>
      <c r="B164" s="389"/>
      <c r="C164" s="389"/>
      <c r="D164" s="389"/>
      <c r="E164" s="389"/>
      <c r="F164" s="390"/>
      <c r="G164" s="141"/>
      <c r="H164" s="142"/>
      <c r="I164" s="143"/>
      <c r="J164" s="144"/>
      <c r="K164" s="144"/>
      <c r="L164" s="135"/>
      <c r="M164" s="135"/>
      <c r="N164" s="136"/>
    </row>
    <row r="165" spans="1:14" ht="48" customHeight="1" thickBot="1" x14ac:dyDescent="0.35">
      <c r="A165" s="145"/>
      <c r="B165" s="391" t="s">
        <v>107</v>
      </c>
      <c r="C165" s="391"/>
      <c r="D165" s="146" t="s">
        <v>108</v>
      </c>
      <c r="E165" s="147" t="s">
        <v>109</v>
      </c>
      <c r="F165" s="145">
        <v>15402.187</v>
      </c>
      <c r="G165" s="148">
        <v>0</v>
      </c>
      <c r="H165" s="149">
        <f>SUM(F165:G165)</f>
        <v>15402.187</v>
      </c>
      <c r="I165" s="150">
        <v>10573.1</v>
      </c>
      <c r="J165" s="151">
        <v>0</v>
      </c>
      <c r="K165" s="152">
        <f>SUM(I165:J165)</f>
        <v>10573.1</v>
      </c>
      <c r="L165" s="153">
        <v>10056.9</v>
      </c>
      <c r="M165" s="151">
        <v>0</v>
      </c>
      <c r="N165" s="154">
        <f>SUM(L165:M165)</f>
        <v>10056.9</v>
      </c>
    </row>
    <row r="166" spans="1:14" ht="48" customHeight="1" thickBot="1" x14ac:dyDescent="0.35">
      <c r="A166" s="155"/>
      <c r="B166" s="391" t="s">
        <v>110</v>
      </c>
      <c r="C166" s="391"/>
      <c r="D166" s="146" t="s">
        <v>108</v>
      </c>
      <c r="E166" s="147" t="s">
        <v>109</v>
      </c>
      <c r="F166" s="155">
        <v>1285.6369999999999</v>
      </c>
      <c r="G166" s="156">
        <v>0</v>
      </c>
      <c r="H166" s="157">
        <f>SUM(F166:G166)</f>
        <v>1285.6369999999999</v>
      </c>
      <c r="I166" s="158">
        <v>1800</v>
      </c>
      <c r="J166" s="159">
        <v>0</v>
      </c>
      <c r="K166" s="160">
        <f>SUM(I166:J166)</f>
        <v>1800</v>
      </c>
      <c r="L166" s="161">
        <v>1825.2</v>
      </c>
      <c r="M166" s="159">
        <v>0</v>
      </c>
      <c r="N166" s="154">
        <f>SUM(L166:M166)</f>
        <v>1825.2</v>
      </c>
    </row>
    <row r="167" spans="1:14" ht="48" customHeight="1" thickBot="1" x14ac:dyDescent="0.35">
      <c r="A167" s="162"/>
      <c r="B167" s="391" t="s">
        <v>251</v>
      </c>
      <c r="C167" s="391"/>
      <c r="D167" s="146" t="s">
        <v>108</v>
      </c>
      <c r="E167" s="147" t="s">
        <v>109</v>
      </c>
      <c r="F167" s="162">
        <v>126.363</v>
      </c>
      <c r="G167" s="163">
        <v>0</v>
      </c>
      <c r="H167" s="157">
        <f>SUM(F167:G167)</f>
        <v>126.363</v>
      </c>
      <c r="I167" s="164">
        <v>127.2</v>
      </c>
      <c r="J167" s="165">
        <v>0</v>
      </c>
      <c r="K167" s="166">
        <f>SUM(I167:J167)</f>
        <v>127.2</v>
      </c>
      <c r="L167" s="167">
        <v>102</v>
      </c>
      <c r="M167" s="165">
        <v>0</v>
      </c>
      <c r="N167" s="154">
        <f>SUM(L167:M167)</f>
        <v>102</v>
      </c>
    </row>
    <row r="168" spans="1:14" ht="15.75" customHeight="1" thickBot="1" x14ac:dyDescent="0.35">
      <c r="A168" s="407" t="s">
        <v>112</v>
      </c>
      <c r="B168" s="408"/>
      <c r="C168" s="408"/>
      <c r="D168" s="408"/>
      <c r="E168" s="408"/>
      <c r="F168" s="409"/>
      <c r="G168" s="168"/>
      <c r="H168" s="169"/>
      <c r="I168" s="170"/>
      <c r="J168" s="139"/>
      <c r="K168" s="139"/>
      <c r="L168" s="139"/>
      <c r="M168" s="139"/>
      <c r="N168" s="140"/>
    </row>
    <row r="169" spans="1:14" ht="41.4" customHeight="1" thickBot="1" x14ac:dyDescent="0.35">
      <c r="A169" s="171"/>
      <c r="B169" s="391" t="s">
        <v>113</v>
      </c>
      <c r="C169" s="391"/>
      <c r="D169" s="146" t="s">
        <v>114</v>
      </c>
      <c r="E169" s="147" t="s">
        <v>115</v>
      </c>
      <c r="F169" s="171">
        <v>1919</v>
      </c>
      <c r="G169" s="146">
        <v>0</v>
      </c>
      <c r="H169" s="147">
        <v>1919</v>
      </c>
      <c r="I169" s="171">
        <v>1883</v>
      </c>
      <c r="J169" s="172">
        <v>0</v>
      </c>
      <c r="K169" s="173">
        <f>SUM(I169:J169)</f>
        <v>1883</v>
      </c>
      <c r="L169" s="153">
        <v>1965</v>
      </c>
      <c r="M169" s="151">
        <v>0</v>
      </c>
      <c r="N169" s="154">
        <f>SUM(L169:M169)</f>
        <v>1965</v>
      </c>
    </row>
    <row r="170" spans="1:14" ht="48" customHeight="1" thickBot="1" x14ac:dyDescent="0.35">
      <c r="A170" s="174"/>
      <c r="B170" s="391" t="s">
        <v>116</v>
      </c>
      <c r="C170" s="391"/>
      <c r="D170" s="146" t="s">
        <v>114</v>
      </c>
      <c r="E170" s="147" t="s">
        <v>115</v>
      </c>
      <c r="F170" s="174">
        <v>650</v>
      </c>
      <c r="G170" s="175">
        <v>0</v>
      </c>
      <c r="H170" s="176">
        <v>650</v>
      </c>
      <c r="I170" s="174">
        <v>1177</v>
      </c>
      <c r="J170" s="177">
        <v>0</v>
      </c>
      <c r="K170" s="178">
        <f>SUM(I170:J170)</f>
        <v>1177</v>
      </c>
      <c r="L170" s="161">
        <v>1785</v>
      </c>
      <c r="M170" s="159">
        <v>0</v>
      </c>
      <c r="N170" s="154">
        <f t="shared" ref="N170:N171" si="17">SUM(L170:M170)</f>
        <v>1785</v>
      </c>
    </row>
    <row r="171" spans="1:14" ht="36.6" customHeight="1" thickBot="1" x14ac:dyDescent="0.35">
      <c r="A171" s="179"/>
      <c r="B171" s="410" t="s">
        <v>117</v>
      </c>
      <c r="C171" s="410"/>
      <c r="D171" s="180" t="s">
        <v>114</v>
      </c>
      <c r="E171" s="181" t="s">
        <v>115</v>
      </c>
      <c r="F171" s="182">
        <v>22</v>
      </c>
      <c r="G171" s="183">
        <v>0</v>
      </c>
      <c r="H171" s="184">
        <v>22</v>
      </c>
      <c r="I171" s="182">
        <v>20</v>
      </c>
      <c r="J171" s="185">
        <v>0</v>
      </c>
      <c r="K171" s="186">
        <f>SUM(I171:J171)</f>
        <v>20</v>
      </c>
      <c r="L171" s="167">
        <v>21</v>
      </c>
      <c r="M171" s="165">
        <v>0</v>
      </c>
      <c r="N171" s="154">
        <f t="shared" si="17"/>
        <v>21</v>
      </c>
    </row>
    <row r="172" spans="1:14" ht="15.75" customHeight="1" thickBot="1" x14ac:dyDescent="0.35">
      <c r="A172" s="403" t="s">
        <v>118</v>
      </c>
      <c r="B172" s="404"/>
      <c r="C172" s="404"/>
      <c r="D172" s="404"/>
      <c r="E172" s="404"/>
      <c r="F172" s="404"/>
      <c r="G172" s="187"/>
      <c r="H172" s="180"/>
      <c r="I172" s="139"/>
      <c r="J172" s="139"/>
      <c r="K172" s="139"/>
      <c r="L172" s="144"/>
      <c r="M172" s="144"/>
      <c r="N172" s="188"/>
    </row>
    <row r="173" spans="1:14" ht="38.25" customHeight="1" thickBot="1" x14ac:dyDescent="0.35">
      <c r="A173" s="189"/>
      <c r="B173" s="391" t="s">
        <v>119</v>
      </c>
      <c r="C173" s="391"/>
      <c r="D173" s="146" t="s">
        <v>120</v>
      </c>
      <c r="E173" s="147" t="s">
        <v>121</v>
      </c>
      <c r="F173" s="171">
        <v>0</v>
      </c>
      <c r="G173" s="146">
        <v>0</v>
      </c>
      <c r="H173" s="190">
        <v>0</v>
      </c>
      <c r="I173" s="171">
        <v>5615</v>
      </c>
      <c r="J173" s="151">
        <v>0</v>
      </c>
      <c r="K173" s="173">
        <f>SUM(I173:J173)</f>
        <v>5615</v>
      </c>
      <c r="L173" s="153">
        <v>5118</v>
      </c>
      <c r="M173" s="151">
        <v>0</v>
      </c>
      <c r="N173" s="154">
        <f>L173+M173</f>
        <v>5118</v>
      </c>
    </row>
    <row r="174" spans="1:14" ht="40.950000000000003" customHeight="1" thickBot="1" x14ac:dyDescent="0.35">
      <c r="A174" s="191"/>
      <c r="B174" s="405" t="s">
        <v>122</v>
      </c>
      <c r="C174" s="405"/>
      <c r="D174" s="175" t="s">
        <v>120</v>
      </c>
      <c r="E174" s="176" t="s">
        <v>121</v>
      </c>
      <c r="F174" s="171">
        <v>0</v>
      </c>
      <c r="G174" s="146">
        <v>0</v>
      </c>
      <c r="H174" s="190">
        <v>0</v>
      </c>
      <c r="I174" s="174">
        <v>1529.3</v>
      </c>
      <c r="J174" s="159">
        <v>0</v>
      </c>
      <c r="K174" s="178">
        <f>SUM(I174:J174)</f>
        <v>1529.3</v>
      </c>
      <c r="L174" s="161">
        <v>1022.5</v>
      </c>
      <c r="M174" s="159">
        <v>0</v>
      </c>
      <c r="N174" s="154">
        <f t="shared" ref="N174:N175" si="18">L174+M174</f>
        <v>1022.5</v>
      </c>
    </row>
    <row r="175" spans="1:14" ht="28.95" customHeight="1" thickBot="1" x14ac:dyDescent="0.35">
      <c r="A175" s="192"/>
      <c r="B175" s="406" t="s">
        <v>123</v>
      </c>
      <c r="C175" s="406"/>
      <c r="D175" s="183" t="s">
        <v>120</v>
      </c>
      <c r="E175" s="184" t="s">
        <v>121</v>
      </c>
      <c r="F175" s="193">
        <v>0</v>
      </c>
      <c r="G175" s="194">
        <v>0</v>
      </c>
      <c r="H175" s="195">
        <v>0</v>
      </c>
      <c r="I175" s="182">
        <v>6360</v>
      </c>
      <c r="J175" s="165">
        <v>0</v>
      </c>
      <c r="K175" s="186">
        <f>SUM(I175:J175)</f>
        <v>6360</v>
      </c>
      <c r="L175" s="167">
        <v>4857</v>
      </c>
      <c r="M175" s="165">
        <v>0</v>
      </c>
      <c r="N175" s="154">
        <f t="shared" si="18"/>
        <v>4857</v>
      </c>
    </row>
    <row r="176" spans="1:14" ht="15.75" customHeight="1" thickBot="1" x14ac:dyDescent="0.35">
      <c r="A176" s="403" t="s">
        <v>124</v>
      </c>
      <c r="B176" s="404"/>
      <c r="C176" s="404"/>
      <c r="D176" s="404"/>
      <c r="E176" s="404"/>
      <c r="F176" s="404"/>
      <c r="G176" s="187"/>
      <c r="H176" s="180"/>
      <c r="I176" s="139"/>
      <c r="J176" s="139"/>
      <c r="K176" s="139"/>
      <c r="L176" s="144"/>
      <c r="M176" s="144"/>
      <c r="N176" s="188"/>
    </row>
    <row r="177" spans="1:15" ht="38.25" customHeight="1" thickBot="1" x14ac:dyDescent="0.35">
      <c r="A177" s="189"/>
      <c r="B177" s="391" t="s">
        <v>125</v>
      </c>
      <c r="C177" s="391"/>
      <c r="D177" s="146" t="s">
        <v>126</v>
      </c>
      <c r="E177" s="147" t="s">
        <v>121</v>
      </c>
      <c r="F177" s="171">
        <v>90</v>
      </c>
      <c r="G177" s="146">
        <v>0</v>
      </c>
      <c r="H177" s="190">
        <f>F177+G177</f>
        <v>90</v>
      </c>
      <c r="I177" s="171">
        <v>90</v>
      </c>
      <c r="J177" s="151">
        <v>0</v>
      </c>
      <c r="K177" s="173">
        <f>SUM(I177:J177)</f>
        <v>90</v>
      </c>
      <c r="L177" s="153">
        <v>95</v>
      </c>
      <c r="M177" s="151">
        <v>0</v>
      </c>
      <c r="N177" s="154">
        <v>95</v>
      </c>
    </row>
    <row r="178" spans="1:15" ht="38.25" customHeight="1" thickBot="1" x14ac:dyDescent="0.35">
      <c r="A178" s="191"/>
      <c r="B178" s="405" t="s">
        <v>127</v>
      </c>
      <c r="C178" s="405"/>
      <c r="D178" s="175" t="s">
        <v>126</v>
      </c>
      <c r="E178" s="176" t="s">
        <v>121</v>
      </c>
      <c r="F178" s="171">
        <v>81</v>
      </c>
      <c r="G178" s="146">
        <v>0</v>
      </c>
      <c r="H178" s="190">
        <f>F178+G178</f>
        <v>81</v>
      </c>
      <c r="I178" s="174">
        <v>60</v>
      </c>
      <c r="J178" s="159">
        <v>0</v>
      </c>
      <c r="K178" s="178">
        <f>SUM(I178:J178)</f>
        <v>60</v>
      </c>
      <c r="L178" s="161">
        <v>60</v>
      </c>
      <c r="M178" s="159">
        <v>0</v>
      </c>
      <c r="N178" s="196">
        <v>60</v>
      </c>
    </row>
    <row r="179" spans="1:15" ht="28.95" customHeight="1" thickBot="1" x14ac:dyDescent="0.35">
      <c r="A179" s="192"/>
      <c r="B179" s="406" t="s">
        <v>128</v>
      </c>
      <c r="C179" s="406"/>
      <c r="D179" s="183" t="s">
        <v>126</v>
      </c>
      <c r="E179" s="184" t="s">
        <v>121</v>
      </c>
      <c r="F179" s="193">
        <v>63</v>
      </c>
      <c r="G179" s="194">
        <v>0</v>
      </c>
      <c r="H179" s="190">
        <f>F179+G179</f>
        <v>63</v>
      </c>
      <c r="I179" s="182">
        <v>45</v>
      </c>
      <c r="J179" s="165">
        <v>0</v>
      </c>
      <c r="K179" s="186">
        <f>SUM(I179:J179)</f>
        <v>45</v>
      </c>
      <c r="L179" s="167">
        <v>45</v>
      </c>
      <c r="M179" s="165">
        <v>0</v>
      </c>
      <c r="N179" s="197">
        <v>45</v>
      </c>
    </row>
    <row r="180" spans="1:15" ht="14.4" customHeight="1" x14ac:dyDescent="0.3">
      <c r="A180" s="170"/>
      <c r="B180" s="49"/>
      <c r="C180" s="49"/>
      <c r="D180" s="49"/>
      <c r="E180" s="49"/>
      <c r="F180" s="49"/>
      <c r="G180" s="49"/>
      <c r="H180" s="49"/>
      <c r="I180" s="49"/>
      <c r="J180" s="170"/>
      <c r="K180" s="198"/>
      <c r="L180" s="170"/>
      <c r="M180" s="170"/>
      <c r="N180" s="170"/>
    </row>
    <row r="181" spans="1:15" ht="15" customHeight="1" x14ac:dyDescent="0.3">
      <c r="A181" s="303" t="s">
        <v>129</v>
      </c>
      <c r="B181" s="303"/>
      <c r="C181" s="303"/>
      <c r="D181" s="303"/>
      <c r="E181" s="303"/>
      <c r="F181" s="303"/>
      <c r="G181" s="303"/>
      <c r="H181" s="303"/>
      <c r="I181" s="303"/>
      <c r="J181" s="303"/>
      <c r="K181" s="303"/>
      <c r="L181" s="303"/>
      <c r="M181" s="303"/>
      <c r="N181" s="303"/>
    </row>
    <row r="182" spans="1:15" ht="12" customHeight="1" thickBot="1" x14ac:dyDescent="0.35">
      <c r="A182" s="170"/>
      <c r="B182" s="49"/>
      <c r="C182" s="49"/>
      <c r="D182" s="49"/>
      <c r="E182" s="49"/>
      <c r="F182" s="49"/>
      <c r="G182" s="49"/>
      <c r="H182" s="49"/>
      <c r="I182" s="49"/>
      <c r="J182" s="170"/>
      <c r="K182" s="198"/>
      <c r="L182" s="170"/>
      <c r="M182" s="170"/>
      <c r="N182" s="170"/>
    </row>
    <row r="183" spans="1:15" ht="15.75" customHeight="1" x14ac:dyDescent="0.3">
      <c r="A183" s="392" t="s">
        <v>100</v>
      </c>
      <c r="B183" s="394" t="s">
        <v>101</v>
      </c>
      <c r="C183" s="395"/>
      <c r="D183" s="398" t="s">
        <v>102</v>
      </c>
      <c r="E183" s="394" t="s">
        <v>103</v>
      </c>
      <c r="F183" s="400" t="s">
        <v>58</v>
      </c>
      <c r="G183" s="401"/>
      <c r="H183" s="402"/>
      <c r="I183" s="381" t="s">
        <v>59</v>
      </c>
      <c r="J183" s="382"/>
      <c r="K183" s="383"/>
      <c r="L183" s="413"/>
      <c r="M183" s="413"/>
      <c r="N183" s="413"/>
      <c r="O183" s="199"/>
    </row>
    <row r="184" spans="1:15" ht="45.75" customHeight="1" thickBot="1" x14ac:dyDescent="0.35">
      <c r="A184" s="393"/>
      <c r="B184" s="396"/>
      <c r="C184" s="397"/>
      <c r="D184" s="399"/>
      <c r="E184" s="396"/>
      <c r="F184" s="129" t="s">
        <v>104</v>
      </c>
      <c r="G184" s="130" t="s">
        <v>105</v>
      </c>
      <c r="H184" s="129" t="s">
        <v>41</v>
      </c>
      <c r="I184" s="129" t="s">
        <v>104</v>
      </c>
      <c r="J184" s="130" t="s">
        <v>105</v>
      </c>
      <c r="K184" s="129" t="s">
        <v>41</v>
      </c>
      <c r="L184" s="138"/>
      <c r="M184" s="138"/>
      <c r="N184" s="138"/>
      <c r="O184" s="199"/>
    </row>
    <row r="185" spans="1:15" ht="16.95" customHeight="1" thickBot="1" x14ac:dyDescent="0.35">
      <c r="A185" s="131">
        <v>1</v>
      </c>
      <c r="B185" s="384">
        <v>2</v>
      </c>
      <c r="C185" s="384"/>
      <c r="D185" s="132">
        <v>3</v>
      </c>
      <c r="E185" s="133">
        <v>4</v>
      </c>
      <c r="F185" s="131">
        <v>5</v>
      </c>
      <c r="G185" s="132">
        <v>6</v>
      </c>
      <c r="H185" s="134">
        <v>7</v>
      </c>
      <c r="I185" s="131">
        <v>8</v>
      </c>
      <c r="J185" s="135">
        <v>9</v>
      </c>
      <c r="K185" s="136">
        <v>10</v>
      </c>
      <c r="L185" s="170"/>
      <c r="M185" s="170"/>
      <c r="N185" s="170"/>
      <c r="O185" s="199"/>
    </row>
    <row r="186" spans="1:15" ht="22.5" customHeight="1" thickBot="1" x14ac:dyDescent="0.35">
      <c r="A186" s="385"/>
      <c r="B186" s="386"/>
      <c r="C186" s="386"/>
      <c r="D186" s="386"/>
      <c r="E186" s="386"/>
      <c r="F186" s="387"/>
      <c r="G186" s="130"/>
      <c r="H186" s="129"/>
      <c r="I186" s="138"/>
      <c r="J186" s="139"/>
      <c r="K186" s="140"/>
      <c r="L186" s="170"/>
      <c r="M186" s="170"/>
      <c r="N186" s="170"/>
      <c r="O186" s="199"/>
    </row>
    <row r="187" spans="1:15" ht="15.75" customHeight="1" thickBot="1" x14ac:dyDescent="0.35">
      <c r="A187" s="388" t="s">
        <v>106</v>
      </c>
      <c r="B187" s="389"/>
      <c r="C187" s="389"/>
      <c r="D187" s="389"/>
      <c r="E187" s="389"/>
      <c r="F187" s="390"/>
      <c r="G187" s="141"/>
      <c r="H187" s="142"/>
      <c r="I187" s="143"/>
      <c r="J187" s="144"/>
      <c r="K187" s="188"/>
      <c r="L187" s="170"/>
      <c r="M187" s="170"/>
      <c r="N187" s="170"/>
      <c r="O187" s="199"/>
    </row>
    <row r="188" spans="1:15" ht="48" customHeight="1" thickBot="1" x14ac:dyDescent="0.35">
      <c r="A188" s="145"/>
      <c r="B188" s="391" t="s">
        <v>107</v>
      </c>
      <c r="C188" s="391"/>
      <c r="D188" s="146" t="s">
        <v>108</v>
      </c>
      <c r="E188" s="147" t="s">
        <v>109</v>
      </c>
      <c r="F188" s="200">
        <f>L165*1.074</f>
        <v>10801.1106</v>
      </c>
      <c r="G188" s="201">
        <v>0</v>
      </c>
      <c r="H188" s="202">
        <f>SUM(F188:G188)</f>
        <v>10801.1106</v>
      </c>
      <c r="I188" s="203">
        <f>F188*1.074</f>
        <v>11600.392784400001</v>
      </c>
      <c r="J188" s="151">
        <v>0</v>
      </c>
      <c r="K188" s="204">
        <f>SUM(I188:J188)</f>
        <v>11600.392784400001</v>
      </c>
      <c r="L188" s="205" t="s">
        <v>130</v>
      </c>
      <c r="M188" s="205" t="s">
        <v>131</v>
      </c>
      <c r="N188" s="170"/>
      <c r="O188" s="199"/>
    </row>
    <row r="189" spans="1:15" ht="48" customHeight="1" thickBot="1" x14ac:dyDescent="0.35">
      <c r="A189" s="155"/>
      <c r="B189" s="391" t="s">
        <v>110</v>
      </c>
      <c r="C189" s="391"/>
      <c r="D189" s="146" t="s">
        <v>108</v>
      </c>
      <c r="E189" s="147" t="s">
        <v>109</v>
      </c>
      <c r="F189" s="206">
        <f>L166*1.074</f>
        <v>1960.2648000000002</v>
      </c>
      <c r="G189" s="207">
        <v>0</v>
      </c>
      <c r="H189" s="208">
        <f>SUM(F189:G189)</f>
        <v>1960.2648000000002</v>
      </c>
      <c r="I189" s="203">
        <f t="shared" ref="I189:I190" si="19">F189*1.074</f>
        <v>2105.3243952000003</v>
      </c>
      <c r="J189" s="159">
        <v>0</v>
      </c>
      <c r="K189" s="209">
        <f>SUM(I189:J189)</f>
        <v>2105.3243952000003</v>
      </c>
      <c r="L189" s="170"/>
      <c r="M189" s="170"/>
      <c r="N189" s="170"/>
      <c r="O189" s="199"/>
    </row>
    <row r="190" spans="1:15" ht="48" customHeight="1" thickBot="1" x14ac:dyDescent="0.35">
      <c r="A190" s="210"/>
      <c r="B190" s="411" t="s">
        <v>111</v>
      </c>
      <c r="C190" s="412"/>
      <c r="D190" s="194" t="s">
        <v>108</v>
      </c>
      <c r="E190" s="211" t="s">
        <v>109</v>
      </c>
      <c r="F190" s="212">
        <f>L167*1.074</f>
        <v>109.548</v>
      </c>
      <c r="G190" s="213">
        <v>0</v>
      </c>
      <c r="H190" s="214">
        <f>SUM(F190:G190)</f>
        <v>109.548</v>
      </c>
      <c r="I190" s="203">
        <f t="shared" si="19"/>
        <v>117.65455200000001</v>
      </c>
      <c r="J190" s="165">
        <v>0</v>
      </c>
      <c r="K190" s="215">
        <f>SUM(I190:J190)</f>
        <v>117.65455200000001</v>
      </c>
      <c r="L190" s="170"/>
      <c r="M190" s="170"/>
      <c r="N190" s="170"/>
      <c r="O190" s="199"/>
    </row>
    <row r="191" spans="1:15" ht="15.75" customHeight="1" thickBot="1" x14ac:dyDescent="0.35">
      <c r="A191" s="407" t="s">
        <v>112</v>
      </c>
      <c r="B191" s="408"/>
      <c r="C191" s="408"/>
      <c r="D191" s="408"/>
      <c r="E191" s="408"/>
      <c r="F191" s="409"/>
      <c r="G191" s="168"/>
      <c r="H191" s="169"/>
      <c r="I191" s="170"/>
      <c r="J191" s="139"/>
      <c r="K191" s="140"/>
      <c r="L191" s="170"/>
      <c r="M191" s="170"/>
      <c r="N191" s="170"/>
      <c r="O191" s="199"/>
    </row>
    <row r="192" spans="1:15" ht="41.4" customHeight="1" thickBot="1" x14ac:dyDescent="0.35">
      <c r="A192" s="171"/>
      <c r="B192" s="391" t="s">
        <v>132</v>
      </c>
      <c r="C192" s="391"/>
      <c r="D192" s="146" t="s">
        <v>114</v>
      </c>
      <c r="E192" s="147" t="s">
        <v>115</v>
      </c>
      <c r="F192" s="189">
        <v>1965</v>
      </c>
      <c r="G192" s="172">
        <v>0</v>
      </c>
      <c r="H192" s="173">
        <f>SUM(F192:G192)</f>
        <v>1965</v>
      </c>
      <c r="I192" s="189">
        <v>1965</v>
      </c>
      <c r="J192" s="172">
        <v>0</v>
      </c>
      <c r="K192" s="173">
        <f>SUM(I192:J192)</f>
        <v>1965</v>
      </c>
      <c r="L192" s="170"/>
      <c r="M192" s="170"/>
      <c r="N192" s="170"/>
      <c r="O192" s="199"/>
    </row>
    <row r="193" spans="1:26" ht="36.6" customHeight="1" thickBot="1" x14ac:dyDescent="0.35">
      <c r="A193" s="174"/>
      <c r="B193" s="391" t="s">
        <v>133</v>
      </c>
      <c r="C193" s="391"/>
      <c r="D193" s="146" t="s">
        <v>114</v>
      </c>
      <c r="E193" s="147" t="s">
        <v>115</v>
      </c>
      <c r="F193" s="191">
        <v>1785</v>
      </c>
      <c r="G193" s="177">
        <v>0</v>
      </c>
      <c r="H193" s="178">
        <f t="shared" ref="H193:H194" si="20">SUM(F193:G193)</f>
        <v>1785</v>
      </c>
      <c r="I193" s="191">
        <v>1785</v>
      </c>
      <c r="J193" s="177">
        <v>0</v>
      </c>
      <c r="K193" s="178">
        <f t="shared" ref="K193:K194" si="21">SUM(I193:J193)</f>
        <v>1785</v>
      </c>
      <c r="L193" s="170"/>
      <c r="M193" s="170"/>
      <c r="N193" s="170"/>
      <c r="O193" s="199"/>
    </row>
    <row r="194" spans="1:26" ht="36.6" customHeight="1" thickBot="1" x14ac:dyDescent="0.35">
      <c r="A194" s="179"/>
      <c r="B194" s="410" t="s">
        <v>134</v>
      </c>
      <c r="C194" s="410"/>
      <c r="D194" s="180" t="s">
        <v>114</v>
      </c>
      <c r="E194" s="181" t="s">
        <v>115</v>
      </c>
      <c r="F194" s="192">
        <v>21</v>
      </c>
      <c r="G194" s="185">
        <v>0</v>
      </c>
      <c r="H194" s="186">
        <f t="shared" si="20"/>
        <v>21</v>
      </c>
      <c r="I194" s="192">
        <v>21</v>
      </c>
      <c r="J194" s="185">
        <v>0</v>
      </c>
      <c r="K194" s="186">
        <f t="shared" si="21"/>
        <v>21</v>
      </c>
      <c r="L194" s="170"/>
      <c r="M194" s="170"/>
      <c r="N194" s="170"/>
      <c r="O194" s="199"/>
    </row>
    <row r="195" spans="1:26" ht="15.75" customHeight="1" thickBot="1" x14ac:dyDescent="0.35">
      <c r="A195" s="403" t="s">
        <v>118</v>
      </c>
      <c r="B195" s="404"/>
      <c r="C195" s="404"/>
      <c r="D195" s="404"/>
      <c r="E195" s="404"/>
      <c r="F195" s="415"/>
      <c r="G195" s="216"/>
      <c r="H195" s="217"/>
      <c r="I195" s="139"/>
      <c r="J195" s="139"/>
      <c r="K195" s="140"/>
      <c r="L195" s="170"/>
      <c r="M195" s="170"/>
      <c r="N195" s="170"/>
      <c r="O195" s="199"/>
    </row>
    <row r="196" spans="1:26" ht="38.25" customHeight="1" x14ac:dyDescent="0.3">
      <c r="A196" s="189"/>
      <c r="B196" s="391" t="s">
        <v>119</v>
      </c>
      <c r="C196" s="391"/>
      <c r="D196" s="146" t="s">
        <v>120</v>
      </c>
      <c r="E196" s="147" t="s">
        <v>121</v>
      </c>
      <c r="F196" s="218">
        <f>F188/F192*1000</f>
        <v>5496.7483969465648</v>
      </c>
      <c r="G196" s="201">
        <v>0</v>
      </c>
      <c r="H196" s="219">
        <f>F196+G196</f>
        <v>5496.7483969465648</v>
      </c>
      <c r="I196" s="218">
        <f>I188/I192*1000</f>
        <v>5903.5077783206107</v>
      </c>
      <c r="J196" s="220">
        <v>0</v>
      </c>
      <c r="K196" s="221">
        <f>SUM(I196:J196)</f>
        <v>5903.5077783206107</v>
      </c>
      <c r="L196" s="170"/>
      <c r="M196" s="170"/>
      <c r="N196" s="170"/>
    </row>
    <row r="197" spans="1:26" ht="40.950000000000003" customHeight="1" x14ac:dyDescent="0.3">
      <c r="A197" s="191"/>
      <c r="B197" s="405" t="s">
        <v>122</v>
      </c>
      <c r="C197" s="405"/>
      <c r="D197" s="175" t="s">
        <v>120</v>
      </c>
      <c r="E197" s="176" t="s">
        <v>121</v>
      </c>
      <c r="F197" s="222">
        <f t="shared" ref="F197:F198" si="22">F189/F193*1000</f>
        <v>1098.1875630252102</v>
      </c>
      <c r="G197" s="175">
        <v>0</v>
      </c>
      <c r="H197" s="223">
        <f t="shared" ref="H197:H198" si="23">F197+G197</f>
        <v>1098.1875630252102</v>
      </c>
      <c r="I197" s="222">
        <f t="shared" ref="I197:I198" si="24">I189/I193*1000</f>
        <v>1179.4534426890757</v>
      </c>
      <c r="J197" s="224">
        <v>0</v>
      </c>
      <c r="K197" s="225">
        <f>SUM(I197:J197)</f>
        <v>1179.4534426890757</v>
      </c>
      <c r="L197" s="170"/>
      <c r="M197" s="170"/>
      <c r="N197" s="170"/>
    </row>
    <row r="198" spans="1:26" ht="28.95" customHeight="1" thickBot="1" x14ac:dyDescent="0.35">
      <c r="A198" s="192"/>
      <c r="B198" s="406" t="s">
        <v>123</v>
      </c>
      <c r="C198" s="406"/>
      <c r="D198" s="183" t="s">
        <v>120</v>
      </c>
      <c r="E198" s="184" t="s">
        <v>121</v>
      </c>
      <c r="F198" s="226">
        <f t="shared" si="22"/>
        <v>5216.5714285714294</v>
      </c>
      <c r="G198" s="183">
        <v>0</v>
      </c>
      <c r="H198" s="227">
        <f t="shared" si="23"/>
        <v>5216.5714285714294</v>
      </c>
      <c r="I198" s="226">
        <f t="shared" si="24"/>
        <v>5602.5977142857146</v>
      </c>
      <c r="J198" s="228">
        <v>0</v>
      </c>
      <c r="K198" s="229">
        <f>SUM(I198:J198)</f>
        <v>5602.5977142857146</v>
      </c>
      <c r="L198" s="170"/>
      <c r="M198" s="170"/>
      <c r="N198" s="170"/>
    </row>
    <row r="199" spans="1:26" ht="15.75" customHeight="1" thickBot="1" x14ac:dyDescent="0.35">
      <c r="A199" s="388" t="s">
        <v>124</v>
      </c>
      <c r="B199" s="389"/>
      <c r="C199" s="414"/>
      <c r="D199" s="217"/>
      <c r="E199" s="230"/>
      <c r="F199" s="231"/>
      <c r="G199" s="217"/>
      <c r="H199" s="232"/>
      <c r="I199" s="231"/>
      <c r="J199" s="139"/>
      <c r="K199" s="233"/>
      <c r="L199" s="170"/>
      <c r="M199" s="170"/>
      <c r="N199" s="170"/>
    </row>
    <row r="200" spans="1:26" ht="38.25" customHeight="1" x14ac:dyDescent="0.3">
      <c r="A200" s="189"/>
      <c r="B200" s="391" t="s">
        <v>125</v>
      </c>
      <c r="C200" s="391"/>
      <c r="D200" s="146" t="s">
        <v>126</v>
      </c>
      <c r="E200" s="147" t="s">
        <v>121</v>
      </c>
      <c r="F200" s="145">
        <v>95</v>
      </c>
      <c r="G200" s="172">
        <v>0</v>
      </c>
      <c r="H200" s="173">
        <f>F200+G200</f>
        <v>95</v>
      </c>
      <c r="I200" s="145">
        <v>95</v>
      </c>
      <c r="J200" s="172">
        <v>0</v>
      </c>
      <c r="K200" s="173">
        <f>I200+J200</f>
        <v>95</v>
      </c>
      <c r="L200" s="170"/>
      <c r="M200" s="170"/>
      <c r="N200" s="170"/>
      <c r="O200" s="199"/>
    </row>
    <row r="201" spans="1:26" ht="38.25" customHeight="1" x14ac:dyDescent="0.3">
      <c r="A201" s="191"/>
      <c r="B201" s="405" t="s">
        <v>127</v>
      </c>
      <c r="C201" s="405"/>
      <c r="D201" s="175" t="s">
        <v>126</v>
      </c>
      <c r="E201" s="176" t="s">
        <v>121</v>
      </c>
      <c r="F201" s="155">
        <v>60</v>
      </c>
      <c r="G201" s="177">
        <v>0</v>
      </c>
      <c r="H201" s="178">
        <v>60</v>
      </c>
      <c r="I201" s="155">
        <v>60</v>
      </c>
      <c r="J201" s="177">
        <v>0</v>
      </c>
      <c r="K201" s="178">
        <v>60</v>
      </c>
      <c r="L201" s="170"/>
      <c r="M201" s="170"/>
      <c r="N201" s="170"/>
      <c r="O201" s="199"/>
    </row>
    <row r="202" spans="1:26" ht="28.95" customHeight="1" thickBot="1" x14ac:dyDescent="0.35">
      <c r="A202" s="192"/>
      <c r="B202" s="406" t="s">
        <v>128</v>
      </c>
      <c r="C202" s="406"/>
      <c r="D202" s="183" t="s">
        <v>126</v>
      </c>
      <c r="E202" s="184" t="s">
        <v>121</v>
      </c>
      <c r="F202" s="162">
        <v>45</v>
      </c>
      <c r="G202" s="185">
        <v>0</v>
      </c>
      <c r="H202" s="186">
        <v>45</v>
      </c>
      <c r="I202" s="162">
        <v>45</v>
      </c>
      <c r="J202" s="185">
        <v>0</v>
      </c>
      <c r="K202" s="186">
        <v>45</v>
      </c>
      <c r="L202" s="170"/>
      <c r="M202" s="170"/>
      <c r="N202" s="170"/>
      <c r="O202" s="199"/>
    </row>
    <row r="203" spans="1:26" ht="15" customHeight="1" x14ac:dyDescent="0.3">
      <c r="A203" s="34"/>
      <c r="B203" s="34"/>
      <c r="C203" s="34"/>
      <c r="D203" s="34"/>
      <c r="E203" s="34"/>
      <c r="F203" s="34"/>
      <c r="G203" s="34"/>
      <c r="H203" s="34"/>
      <c r="I203" s="34"/>
      <c r="J203" s="34"/>
      <c r="K203" s="34"/>
      <c r="L203" s="34"/>
      <c r="M203" s="34"/>
      <c r="N203" s="34"/>
    </row>
    <row r="204" spans="1:26" ht="15.75" customHeight="1" x14ac:dyDescent="0.3">
      <c r="A204" s="303" t="s">
        <v>135</v>
      </c>
      <c r="B204" s="303"/>
      <c r="C204" s="303"/>
      <c r="D204" s="303"/>
      <c r="E204" s="303"/>
      <c r="F204" s="303"/>
      <c r="G204" s="303"/>
      <c r="H204" s="303"/>
      <c r="I204" s="303"/>
      <c r="J204" s="303"/>
      <c r="K204" s="303"/>
      <c r="L204" s="303"/>
      <c r="M204" s="303"/>
      <c r="N204" s="303"/>
      <c r="O204" s="33"/>
      <c r="P204" s="33"/>
      <c r="Q204" s="234"/>
      <c r="R204" s="234"/>
    </row>
    <row r="205" spans="1:26" ht="16.5" customHeight="1" thickBot="1" x14ac:dyDescent="0.35">
      <c r="A205" s="87"/>
      <c r="C205" s="199"/>
      <c r="K205" s="324" t="s">
        <v>32</v>
      </c>
      <c r="L205" s="324"/>
      <c r="M205" s="199"/>
      <c r="N205" s="199"/>
      <c r="O205" s="36"/>
      <c r="P205" s="36"/>
      <c r="Q205" s="35"/>
      <c r="R205" s="35"/>
      <c r="S205" s="199"/>
      <c r="T205" s="199"/>
      <c r="U205" s="199"/>
      <c r="V205" s="199"/>
      <c r="W205" s="199"/>
      <c r="X205" s="199"/>
      <c r="Y205" s="199"/>
    </row>
    <row r="206" spans="1:26" ht="30.75" customHeight="1" thickBot="1" x14ac:dyDescent="0.35">
      <c r="A206" s="418" t="s">
        <v>34</v>
      </c>
      <c r="B206" s="377"/>
      <c r="C206" s="358" t="s">
        <v>35</v>
      </c>
      <c r="D206" s="421"/>
      <c r="E206" s="357" t="s">
        <v>36</v>
      </c>
      <c r="F206" s="358"/>
      <c r="G206" s="417" t="s">
        <v>37</v>
      </c>
      <c r="H206" s="358"/>
      <c r="I206" s="417" t="s">
        <v>58</v>
      </c>
      <c r="J206" s="358"/>
      <c r="K206" s="417" t="s">
        <v>59</v>
      </c>
      <c r="L206" s="358"/>
      <c r="M206" s="118"/>
      <c r="N206" s="118"/>
      <c r="O206" s="235"/>
      <c r="P206" s="235"/>
      <c r="Q206" s="35"/>
      <c r="R206" s="35"/>
      <c r="S206" s="24"/>
      <c r="T206" s="24"/>
      <c r="U206" s="24"/>
      <c r="V206" s="365"/>
      <c r="W206" s="365"/>
      <c r="X206" s="365"/>
      <c r="Y206" s="365"/>
      <c r="Z206" s="36"/>
    </row>
    <row r="207" spans="1:26" ht="15.75" customHeight="1" x14ac:dyDescent="0.3">
      <c r="A207" s="419"/>
      <c r="B207" s="378"/>
      <c r="C207" s="116" t="s">
        <v>38</v>
      </c>
      <c r="D207" s="116" t="s">
        <v>39</v>
      </c>
      <c r="E207" s="24" t="s">
        <v>38</v>
      </c>
      <c r="F207" s="236" t="s">
        <v>39</v>
      </c>
      <c r="G207" s="236" t="s">
        <v>38</v>
      </c>
      <c r="H207" s="236" t="s">
        <v>39</v>
      </c>
      <c r="I207" s="236" t="s">
        <v>38</v>
      </c>
      <c r="J207" s="236" t="s">
        <v>39</v>
      </c>
      <c r="K207" s="236" t="s">
        <v>38</v>
      </c>
      <c r="L207" s="237" t="s">
        <v>39</v>
      </c>
      <c r="M207" s="118"/>
      <c r="N207" s="118"/>
      <c r="O207" s="235"/>
      <c r="P207" s="235"/>
      <c r="S207" s="118"/>
      <c r="T207" s="118"/>
      <c r="U207" s="118"/>
      <c r="V207" s="118"/>
      <c r="W207" s="118"/>
      <c r="X207" s="118"/>
      <c r="Y207" s="118"/>
      <c r="Z207" s="416"/>
    </row>
    <row r="208" spans="1:26" ht="15.75" customHeight="1" thickBot="1" x14ac:dyDescent="0.35">
      <c r="A208" s="420"/>
      <c r="B208" s="379"/>
      <c r="C208" s="12" t="s">
        <v>42</v>
      </c>
      <c r="D208" s="12" t="s">
        <v>42</v>
      </c>
      <c r="E208" s="122" t="s">
        <v>42</v>
      </c>
      <c r="F208" s="111" t="s">
        <v>42</v>
      </c>
      <c r="G208" s="111" t="s">
        <v>42</v>
      </c>
      <c r="H208" s="111" t="s">
        <v>42</v>
      </c>
      <c r="I208" s="111" t="s">
        <v>42</v>
      </c>
      <c r="J208" s="111" t="s">
        <v>42</v>
      </c>
      <c r="K208" s="111" t="s">
        <v>42</v>
      </c>
      <c r="L208" s="238" t="s">
        <v>42</v>
      </c>
      <c r="M208" s="118"/>
      <c r="N208" s="118"/>
      <c r="O208" s="235"/>
      <c r="P208" s="235"/>
      <c r="Q208" s="235"/>
      <c r="R208" s="235"/>
      <c r="S208" s="118"/>
      <c r="T208" s="118"/>
      <c r="U208" s="118"/>
      <c r="V208" s="118"/>
      <c r="W208" s="118"/>
      <c r="X208" s="118"/>
      <c r="Y208" s="118"/>
      <c r="Z208" s="416"/>
    </row>
    <row r="209" spans="1:26" ht="16.2" thickBot="1" x14ac:dyDescent="0.35">
      <c r="A209" s="417">
        <v>1</v>
      </c>
      <c r="B209" s="358"/>
      <c r="C209" s="126">
        <v>3</v>
      </c>
      <c r="D209" s="126">
        <v>4</v>
      </c>
      <c r="E209" s="239">
        <v>5</v>
      </c>
      <c r="F209" s="240">
        <v>6</v>
      </c>
      <c r="G209" s="240">
        <v>7</v>
      </c>
      <c r="H209" s="240">
        <v>8</v>
      </c>
      <c r="I209" s="240">
        <v>9</v>
      </c>
      <c r="J209" s="240">
        <v>10</v>
      </c>
      <c r="K209" s="240">
        <v>11</v>
      </c>
      <c r="L209" s="126">
        <v>12</v>
      </c>
      <c r="M209" s="118"/>
      <c r="N209" s="118"/>
      <c r="O209" s="235"/>
      <c r="P209" s="235"/>
      <c r="Q209" s="235"/>
      <c r="R209" s="235"/>
      <c r="S209" s="118"/>
      <c r="T209" s="118"/>
      <c r="U209" s="118"/>
      <c r="V209" s="118"/>
      <c r="W209" s="118"/>
      <c r="X209" s="118"/>
      <c r="Y209" s="118"/>
      <c r="Z209" s="36"/>
    </row>
    <row r="210" spans="1:26" ht="16.5" customHeight="1" thickBot="1" x14ac:dyDescent="0.35">
      <c r="A210" s="417"/>
      <c r="B210" s="358"/>
      <c r="C210" s="241">
        <v>0</v>
      </c>
      <c r="D210" s="241"/>
      <c r="E210" s="242">
        <v>0</v>
      </c>
      <c r="F210" s="242"/>
      <c r="G210" s="242">
        <v>0</v>
      </c>
      <c r="H210" s="242"/>
      <c r="I210" s="242">
        <v>0</v>
      </c>
      <c r="J210" s="242"/>
      <c r="K210" s="242">
        <v>0</v>
      </c>
      <c r="L210" s="241"/>
      <c r="M210" s="118"/>
      <c r="N210" s="118"/>
      <c r="O210" s="235"/>
      <c r="P210" s="235"/>
      <c r="Q210" s="235"/>
      <c r="R210" s="235"/>
      <c r="S210" s="118"/>
      <c r="T210" s="118"/>
      <c r="U210" s="118"/>
      <c r="V210" s="118"/>
      <c r="W210" s="118"/>
      <c r="X210" s="118"/>
      <c r="Y210" s="118"/>
      <c r="Z210" s="36"/>
    </row>
    <row r="211" spans="1:26" ht="16.2" thickBot="1" x14ac:dyDescent="0.35">
      <c r="A211" s="417"/>
      <c r="B211" s="358"/>
      <c r="C211" s="241"/>
      <c r="D211" s="241"/>
      <c r="E211" s="242"/>
      <c r="F211" s="242"/>
      <c r="G211" s="242"/>
      <c r="H211" s="242"/>
      <c r="I211" s="242"/>
      <c r="J211" s="242"/>
      <c r="K211" s="242"/>
      <c r="L211" s="241"/>
      <c r="M211" s="118"/>
      <c r="N211" s="118"/>
      <c r="O211" s="235"/>
      <c r="P211" s="235"/>
      <c r="Q211" s="235"/>
      <c r="R211" s="235"/>
      <c r="S211" s="118"/>
      <c r="T211" s="118"/>
      <c r="U211" s="118"/>
      <c r="V211" s="118"/>
      <c r="W211" s="118"/>
      <c r="X211" s="118"/>
      <c r="Y211" s="118"/>
      <c r="Z211" s="36"/>
    </row>
    <row r="212" spans="1:26" ht="16.2" thickBot="1" x14ac:dyDescent="0.35">
      <c r="A212" s="417" t="s">
        <v>56</v>
      </c>
      <c r="B212" s="358"/>
      <c r="C212" s="241">
        <f>C210</f>
        <v>0</v>
      </c>
      <c r="D212" s="241">
        <f t="shared" ref="D212:L212" si="25">D210</f>
        <v>0</v>
      </c>
      <c r="E212" s="241">
        <f t="shared" si="25"/>
        <v>0</v>
      </c>
      <c r="F212" s="241">
        <f t="shared" si="25"/>
        <v>0</v>
      </c>
      <c r="G212" s="241">
        <f t="shared" si="25"/>
        <v>0</v>
      </c>
      <c r="H212" s="241">
        <f t="shared" si="25"/>
        <v>0</v>
      </c>
      <c r="I212" s="241">
        <f t="shared" si="25"/>
        <v>0</v>
      </c>
      <c r="J212" s="241">
        <f t="shared" si="25"/>
        <v>0</v>
      </c>
      <c r="K212" s="241">
        <f t="shared" si="25"/>
        <v>0</v>
      </c>
      <c r="L212" s="241">
        <f t="shared" si="25"/>
        <v>0</v>
      </c>
      <c r="M212" s="118"/>
      <c r="N212" s="118"/>
      <c r="O212" s="243"/>
      <c r="P212" s="243"/>
      <c r="Q212" s="235"/>
      <c r="R212" s="235"/>
      <c r="S212" s="118"/>
      <c r="T212" s="118"/>
      <c r="U212" s="118"/>
      <c r="V212" s="118"/>
      <c r="W212" s="118"/>
      <c r="X212" s="118"/>
      <c r="Y212" s="118"/>
      <c r="Z212" s="36"/>
    </row>
    <row r="213" spans="1:26" ht="41.4" customHeight="1" thickBot="1" x14ac:dyDescent="0.35">
      <c r="A213" s="426" t="s">
        <v>136</v>
      </c>
      <c r="B213" s="427"/>
      <c r="C213" s="241" t="s">
        <v>47</v>
      </c>
      <c r="D213" s="241"/>
      <c r="E213" s="242" t="s">
        <v>47</v>
      </c>
      <c r="F213" s="242"/>
      <c r="G213" s="242" t="s">
        <v>47</v>
      </c>
      <c r="H213" s="242"/>
      <c r="I213" s="242" t="s">
        <v>47</v>
      </c>
      <c r="J213" s="242"/>
      <c r="K213" s="242" t="s">
        <v>47</v>
      </c>
      <c r="L213" s="241"/>
      <c r="M213" s="118"/>
      <c r="N213" s="118"/>
      <c r="O213" s="34"/>
      <c r="P213" s="35"/>
      <c r="Q213" s="244"/>
      <c r="R213" s="244"/>
      <c r="S213" s="118"/>
      <c r="T213" s="118"/>
      <c r="U213" s="118"/>
      <c r="V213" s="118"/>
      <c r="W213" s="118"/>
      <c r="X213" s="118"/>
      <c r="Y213" s="118"/>
      <c r="Z213" s="36"/>
    </row>
    <row r="214" spans="1:26" ht="15.6" x14ac:dyDescent="0.3">
      <c r="A214" s="118"/>
      <c r="B214" s="245"/>
      <c r="C214" s="118"/>
      <c r="D214" s="118"/>
      <c r="E214" s="118"/>
      <c r="F214" s="118"/>
      <c r="G214" s="118"/>
      <c r="H214" s="118"/>
      <c r="I214" s="118"/>
      <c r="J214" s="118"/>
      <c r="K214" s="118"/>
      <c r="L214" s="118"/>
      <c r="M214" s="118"/>
      <c r="N214" s="118"/>
      <c r="O214" s="33"/>
      <c r="P214" s="33"/>
      <c r="Q214" s="33"/>
      <c r="R214" s="33"/>
      <c r="S214" s="118"/>
      <c r="T214" s="118"/>
      <c r="U214" s="118"/>
      <c r="V214" s="118"/>
      <c r="W214" s="118"/>
      <c r="X214" s="118"/>
      <c r="Y214" s="118"/>
      <c r="Z214" s="36"/>
    </row>
    <row r="215" spans="1:26" ht="25.5" customHeight="1" x14ac:dyDescent="0.3">
      <c r="A215" s="303" t="s">
        <v>137</v>
      </c>
      <c r="B215" s="303"/>
      <c r="C215" s="303"/>
      <c r="D215" s="303"/>
      <c r="E215" s="303"/>
      <c r="F215" s="303"/>
      <c r="G215" s="303"/>
      <c r="H215" s="303"/>
      <c r="I215" s="303"/>
      <c r="J215" s="303"/>
      <c r="K215" s="303"/>
      <c r="L215" s="303"/>
      <c r="M215" s="303"/>
      <c r="N215" s="303"/>
      <c r="O215" s="34"/>
      <c r="P215" s="35"/>
      <c r="Q215" s="36"/>
      <c r="R215" s="36"/>
      <c r="S215" s="35"/>
      <c r="T215" s="35"/>
      <c r="U215" s="35"/>
      <c r="V215" s="35"/>
      <c r="W215" s="35"/>
      <c r="X215" s="35"/>
      <c r="Y215" s="35"/>
      <c r="Z215" s="35"/>
    </row>
    <row r="216" spans="1:26" ht="16.2" thickBot="1" x14ac:dyDescent="0.35">
      <c r="A216" s="34"/>
      <c r="B216" s="34"/>
      <c r="C216" s="34"/>
      <c r="D216" s="34"/>
      <c r="E216" s="34"/>
      <c r="F216" s="34"/>
      <c r="G216" s="34"/>
      <c r="H216" s="34"/>
      <c r="I216" s="34"/>
      <c r="J216" s="34"/>
      <c r="K216" s="34"/>
      <c r="L216" s="34"/>
      <c r="M216" s="34"/>
      <c r="N216" s="34"/>
      <c r="O216" s="36"/>
      <c r="P216" s="36"/>
      <c r="Q216" s="235"/>
      <c r="R216" s="235"/>
      <c r="S216" s="35"/>
      <c r="T216" s="35"/>
      <c r="U216" s="35"/>
      <c r="V216" s="35"/>
      <c r="W216" s="35"/>
      <c r="X216" s="35"/>
      <c r="Y216" s="35"/>
      <c r="Z216" s="35"/>
    </row>
    <row r="217" spans="1:26" ht="16.5" customHeight="1" thickBot="1" x14ac:dyDescent="0.35">
      <c r="A217" s="428" t="s">
        <v>138</v>
      </c>
      <c r="B217" s="431" t="s">
        <v>139</v>
      </c>
      <c r="C217" s="417" t="s">
        <v>35</v>
      </c>
      <c r="D217" s="357"/>
      <c r="E217" s="357"/>
      <c r="F217" s="358"/>
      <c r="G217" s="433" t="s">
        <v>140</v>
      </c>
      <c r="H217" s="434"/>
      <c r="I217" s="434"/>
      <c r="J217" s="435"/>
      <c r="K217" s="436" t="s">
        <v>141</v>
      </c>
      <c r="L217" s="437"/>
      <c r="M217" s="365"/>
      <c r="N217" s="365"/>
      <c r="O217" s="365"/>
      <c r="P217" s="365"/>
      <c r="Q217" s="235"/>
      <c r="R217" s="235"/>
      <c r="S217" s="24"/>
      <c r="T217" s="24"/>
      <c r="U217" s="365"/>
      <c r="V217" s="365"/>
      <c r="W217" s="365"/>
      <c r="X217" s="365"/>
      <c r="Y217" s="365"/>
      <c r="Z217" s="36"/>
    </row>
    <row r="218" spans="1:26" ht="15" customHeight="1" x14ac:dyDescent="0.3">
      <c r="A218" s="429"/>
      <c r="B218" s="365"/>
      <c r="C218" s="418" t="s">
        <v>104</v>
      </c>
      <c r="D218" s="377"/>
      <c r="E218" s="418" t="s">
        <v>105</v>
      </c>
      <c r="F218" s="377"/>
      <c r="G218" s="418" t="s">
        <v>104</v>
      </c>
      <c r="H218" s="377"/>
      <c r="I218" s="418" t="s">
        <v>105</v>
      </c>
      <c r="J218" s="377"/>
      <c r="K218" s="422" t="s">
        <v>104</v>
      </c>
      <c r="L218" s="422" t="s">
        <v>142</v>
      </c>
      <c r="M218" s="425"/>
      <c r="N218" s="425"/>
      <c r="O218" s="425"/>
      <c r="P218" s="425"/>
      <c r="Q218" s="235"/>
      <c r="R218" s="235"/>
      <c r="S218" s="365"/>
      <c r="T218" s="365"/>
      <c r="U218" s="24"/>
      <c r="V218" s="24"/>
      <c r="W218" s="365"/>
      <c r="X218" s="365"/>
      <c r="Y218" s="24"/>
      <c r="Z218" s="416"/>
    </row>
    <row r="219" spans="1:26" ht="15.75" customHeight="1" thickBot="1" x14ac:dyDescent="0.35">
      <c r="A219" s="429"/>
      <c r="B219" s="365"/>
      <c r="C219" s="420"/>
      <c r="D219" s="379"/>
      <c r="E219" s="420"/>
      <c r="F219" s="379"/>
      <c r="G219" s="420"/>
      <c r="H219" s="379"/>
      <c r="I219" s="420"/>
      <c r="J219" s="379"/>
      <c r="K219" s="423"/>
      <c r="L219" s="423"/>
      <c r="M219" s="425"/>
      <c r="N219" s="425"/>
      <c r="O219" s="425"/>
      <c r="P219" s="425"/>
      <c r="Q219" s="235"/>
      <c r="R219" s="235"/>
      <c r="S219" s="365"/>
      <c r="T219" s="365"/>
      <c r="U219" s="24"/>
      <c r="V219" s="24"/>
      <c r="W219" s="365"/>
      <c r="X219" s="365"/>
      <c r="Y219" s="24"/>
      <c r="Z219" s="416"/>
    </row>
    <row r="220" spans="1:26" ht="15.75" customHeight="1" x14ac:dyDescent="0.3">
      <c r="A220" s="429"/>
      <c r="B220" s="365"/>
      <c r="C220" s="236" t="s">
        <v>143</v>
      </c>
      <c r="D220" s="236" t="s">
        <v>144</v>
      </c>
      <c r="E220" s="116" t="s">
        <v>143</v>
      </c>
      <c r="F220" s="246" t="s">
        <v>144</v>
      </c>
      <c r="G220" s="116" t="s">
        <v>143</v>
      </c>
      <c r="H220" s="246" t="s">
        <v>144</v>
      </c>
      <c r="I220" s="116" t="s">
        <v>143</v>
      </c>
      <c r="J220" s="116" t="s">
        <v>144</v>
      </c>
      <c r="K220" s="423"/>
      <c r="L220" s="423"/>
      <c r="M220" s="425"/>
      <c r="N220" s="425"/>
      <c r="O220" s="425"/>
      <c r="P220" s="425"/>
      <c r="Q220" s="235"/>
      <c r="R220" s="235"/>
      <c r="S220" s="118"/>
      <c r="T220" s="118"/>
      <c r="U220" s="247"/>
      <c r="V220" s="24"/>
      <c r="W220" s="247"/>
      <c r="X220" s="247"/>
      <c r="Y220" s="24"/>
      <c r="Z220" s="416"/>
    </row>
    <row r="221" spans="1:26" ht="15.75" customHeight="1" thickBot="1" x14ac:dyDescent="0.35">
      <c r="A221" s="430"/>
      <c r="B221" s="432"/>
      <c r="C221" s="236" t="s">
        <v>145</v>
      </c>
      <c r="D221" s="236" t="s">
        <v>146</v>
      </c>
      <c r="E221" s="12" t="s">
        <v>145</v>
      </c>
      <c r="F221" s="248" t="s">
        <v>146</v>
      </c>
      <c r="G221" s="12" t="s">
        <v>145</v>
      </c>
      <c r="H221" s="248" t="s">
        <v>146</v>
      </c>
      <c r="I221" s="12" t="s">
        <v>145</v>
      </c>
      <c r="J221" s="249" t="s">
        <v>146</v>
      </c>
      <c r="K221" s="424"/>
      <c r="L221" s="424"/>
      <c r="M221" s="425"/>
      <c r="N221" s="425"/>
      <c r="O221" s="425"/>
      <c r="P221" s="425"/>
      <c r="Q221" s="235"/>
      <c r="R221" s="235"/>
      <c r="S221" s="247"/>
      <c r="T221" s="247"/>
      <c r="U221" s="247"/>
      <c r="V221" s="247"/>
      <c r="W221" s="247"/>
      <c r="X221" s="247"/>
      <c r="Y221" s="247"/>
      <c r="Z221" s="416"/>
    </row>
    <row r="222" spans="1:26" ht="16.2" thickBot="1" x14ac:dyDescent="0.35">
      <c r="A222" s="126">
        <v>1</v>
      </c>
      <c r="B222" s="250">
        <v>2</v>
      </c>
      <c r="C222" s="251">
        <v>3</v>
      </c>
      <c r="D222" s="126">
        <v>4</v>
      </c>
      <c r="E222" s="12">
        <v>5</v>
      </c>
      <c r="F222" s="12">
        <v>6</v>
      </c>
      <c r="G222" s="12">
        <v>7</v>
      </c>
      <c r="H222" s="12">
        <v>8</v>
      </c>
      <c r="I222" s="12">
        <v>9</v>
      </c>
      <c r="J222" s="12">
        <v>10</v>
      </c>
      <c r="K222" s="12">
        <v>11</v>
      </c>
      <c r="L222" s="12">
        <v>12</v>
      </c>
      <c r="M222" s="24"/>
      <c r="N222" s="24"/>
      <c r="O222" s="24"/>
      <c r="P222" s="24"/>
      <c r="Q222" s="235"/>
      <c r="R222" s="235"/>
      <c r="S222" s="118"/>
      <c r="T222" s="118"/>
      <c r="U222" s="199"/>
      <c r="V222" s="199"/>
      <c r="W222" s="199"/>
      <c r="X222" s="118"/>
      <c r="Y222" s="199"/>
      <c r="Z222" s="36"/>
    </row>
    <row r="223" spans="1:26" ht="16.5" customHeight="1" thickBot="1" x14ac:dyDescent="0.35">
      <c r="A223" s="117"/>
      <c r="B223" s="252" t="s">
        <v>147</v>
      </c>
      <c r="C223" s="13"/>
      <c r="D223" s="14"/>
      <c r="E223" s="253"/>
      <c r="F223" s="253"/>
      <c r="G223" s="253"/>
      <c r="H223" s="253"/>
      <c r="I223" s="253"/>
      <c r="J223" s="253"/>
      <c r="K223" s="253"/>
      <c r="L223" s="253"/>
      <c r="M223" s="254"/>
      <c r="N223" s="254"/>
      <c r="O223" s="254"/>
      <c r="P223" s="254"/>
      <c r="Q223" s="235"/>
      <c r="R223" s="235"/>
      <c r="S223" s="118"/>
      <c r="T223" s="118"/>
      <c r="U223" s="199"/>
      <c r="V223" s="199"/>
      <c r="W223" s="199"/>
      <c r="X223" s="118"/>
      <c r="Y223" s="199"/>
      <c r="Z223" s="36"/>
    </row>
    <row r="224" spans="1:26" ht="16.5" customHeight="1" thickBot="1" x14ac:dyDescent="0.35">
      <c r="A224" s="117"/>
      <c r="B224" s="255" t="s">
        <v>148</v>
      </c>
      <c r="C224" s="15"/>
      <c r="D224" s="16"/>
      <c r="E224" s="253"/>
      <c r="F224" s="253"/>
      <c r="G224" s="253"/>
      <c r="H224" s="253"/>
      <c r="I224" s="253"/>
      <c r="J224" s="253"/>
      <c r="K224" s="253"/>
      <c r="L224" s="253"/>
      <c r="M224" s="254"/>
      <c r="N224" s="254"/>
      <c r="O224" s="254"/>
      <c r="P224" s="254"/>
      <c r="Q224" s="243"/>
      <c r="R224" s="243"/>
      <c r="S224" s="118"/>
      <c r="T224" s="118"/>
      <c r="U224" s="199"/>
      <c r="V224" s="199"/>
      <c r="W224" s="199"/>
      <c r="X224" s="118"/>
      <c r="Y224" s="199"/>
      <c r="Z224" s="36"/>
    </row>
    <row r="225" spans="1:26" ht="16.5" customHeight="1" thickBot="1" x14ac:dyDescent="0.35">
      <c r="A225" s="117"/>
      <c r="B225" s="252" t="s">
        <v>149</v>
      </c>
      <c r="C225" s="17"/>
      <c r="D225" s="18"/>
      <c r="E225" s="253"/>
      <c r="F225" s="253"/>
      <c r="G225" s="253"/>
      <c r="H225" s="253"/>
      <c r="I225" s="253"/>
      <c r="J225" s="253"/>
      <c r="K225" s="253"/>
      <c r="L225" s="253"/>
      <c r="M225" s="254"/>
      <c r="N225" s="254"/>
      <c r="O225" s="254"/>
      <c r="P225" s="254"/>
      <c r="Q225" s="35"/>
      <c r="R225" s="35"/>
      <c r="S225" s="118"/>
      <c r="T225" s="118"/>
      <c r="U225" s="199"/>
      <c r="V225" s="199"/>
      <c r="W225" s="199"/>
      <c r="X225" s="118"/>
      <c r="Y225" s="199"/>
      <c r="Z225" s="36"/>
    </row>
    <row r="226" spans="1:26" ht="16.2" thickBot="1" x14ac:dyDescent="0.35">
      <c r="A226" s="117"/>
      <c r="B226" s="255" t="s">
        <v>150</v>
      </c>
      <c r="C226" s="17"/>
      <c r="D226" s="18"/>
      <c r="E226" s="253"/>
      <c r="F226" s="253"/>
      <c r="G226" s="253"/>
      <c r="H226" s="253"/>
      <c r="I226" s="253"/>
      <c r="J226" s="253"/>
      <c r="K226" s="253"/>
      <c r="L226" s="253"/>
      <c r="M226" s="254"/>
      <c r="N226" s="254"/>
      <c r="O226" s="254"/>
      <c r="P226" s="254"/>
      <c r="Q226" s="33"/>
      <c r="R226" s="33"/>
      <c r="S226" s="118"/>
      <c r="T226" s="118"/>
      <c r="U226" s="199"/>
      <c r="V226" s="199"/>
      <c r="W226" s="199"/>
      <c r="X226" s="118"/>
      <c r="Y226" s="199"/>
      <c r="Z226" s="36"/>
    </row>
    <row r="227" spans="1:26" ht="16.5" customHeight="1" thickBot="1" x14ac:dyDescent="0.35">
      <c r="A227" s="117"/>
      <c r="B227" s="19" t="s">
        <v>151</v>
      </c>
      <c r="C227" s="20">
        <f t="shared" ref="C227:L227" si="26">SUM(C223:C226)</f>
        <v>0</v>
      </c>
      <c r="D227" s="21">
        <f t="shared" si="26"/>
        <v>0</v>
      </c>
      <c r="E227" s="21">
        <f t="shared" si="26"/>
        <v>0</v>
      </c>
      <c r="F227" s="21">
        <f t="shared" si="26"/>
        <v>0</v>
      </c>
      <c r="G227" s="21">
        <f t="shared" si="26"/>
        <v>0</v>
      </c>
      <c r="H227" s="21">
        <f t="shared" si="26"/>
        <v>0</v>
      </c>
      <c r="I227" s="21">
        <f t="shared" si="26"/>
        <v>0</v>
      </c>
      <c r="J227" s="21">
        <f t="shared" si="26"/>
        <v>0</v>
      </c>
      <c r="K227" s="21">
        <f t="shared" si="26"/>
        <v>0</v>
      </c>
      <c r="L227" s="21">
        <f t="shared" si="26"/>
        <v>0</v>
      </c>
      <c r="M227" s="22"/>
      <c r="N227" s="23"/>
      <c r="O227" s="22"/>
      <c r="P227" s="23"/>
      <c r="Q227" s="35"/>
      <c r="R227" s="35"/>
      <c r="S227" s="118"/>
      <c r="T227" s="118"/>
      <c r="U227" s="199"/>
      <c r="V227" s="199"/>
      <c r="W227" s="199"/>
      <c r="X227" s="118"/>
      <c r="Y227" s="199"/>
      <c r="Z227" s="36"/>
    </row>
    <row r="228" spans="1:26" ht="41.4" customHeight="1" thickBot="1" x14ac:dyDescent="0.35">
      <c r="A228" s="117"/>
      <c r="B228" s="256" t="s">
        <v>152</v>
      </c>
      <c r="C228" s="126" t="s">
        <v>47</v>
      </c>
      <c r="D228" s="126" t="s">
        <v>47</v>
      </c>
      <c r="E228" s="126"/>
      <c r="F228" s="126"/>
      <c r="G228" s="126" t="s">
        <v>47</v>
      </c>
      <c r="H228" s="126" t="s">
        <v>47</v>
      </c>
      <c r="I228" s="126"/>
      <c r="J228" s="126"/>
      <c r="K228" s="126" t="s">
        <v>47</v>
      </c>
      <c r="L228" s="257"/>
      <c r="M228" s="24"/>
      <c r="N228" s="24"/>
      <c r="O228" s="24"/>
      <c r="P228" s="24"/>
      <c r="Q228" s="36"/>
      <c r="R228" s="36"/>
      <c r="S228" s="118"/>
      <c r="T228" s="118"/>
      <c r="U228" s="199"/>
      <c r="V228" s="199"/>
      <c r="W228" s="199"/>
      <c r="X228" s="118"/>
      <c r="Y228" s="199"/>
      <c r="Z228" s="36"/>
    </row>
    <row r="229" spans="1:26" ht="19.95" customHeight="1" thickBot="1" x14ac:dyDescent="0.35">
      <c r="A229" s="118"/>
      <c r="B229" s="258"/>
      <c r="C229" s="24"/>
      <c r="D229" s="24"/>
      <c r="E229" s="24"/>
      <c r="F229" s="24"/>
      <c r="G229" s="24"/>
      <c r="H229" s="24"/>
      <c r="I229" s="24"/>
      <c r="J229" s="24"/>
      <c r="K229" s="24"/>
      <c r="L229" s="259"/>
      <c r="M229" s="24"/>
      <c r="N229" s="24"/>
      <c r="O229" s="24"/>
      <c r="P229" s="24"/>
      <c r="Q229" s="36"/>
      <c r="R229" s="36"/>
      <c r="S229" s="118"/>
      <c r="T229" s="118"/>
      <c r="U229" s="199"/>
      <c r="V229" s="199"/>
      <c r="W229" s="199"/>
      <c r="X229" s="118"/>
      <c r="Y229" s="199"/>
      <c r="Z229" s="36"/>
    </row>
    <row r="230" spans="1:26" ht="16.5" customHeight="1" thickBot="1" x14ac:dyDescent="0.35">
      <c r="A230" s="428" t="s">
        <v>138</v>
      </c>
      <c r="B230" s="431" t="s">
        <v>139</v>
      </c>
      <c r="C230" s="417" t="s">
        <v>153</v>
      </c>
      <c r="D230" s="358"/>
      <c r="E230" s="417" t="s">
        <v>154</v>
      </c>
      <c r="F230" s="358"/>
      <c r="G230" s="365"/>
      <c r="H230" s="365"/>
      <c r="I230" s="365"/>
      <c r="J230" s="365"/>
      <c r="K230" s="438"/>
      <c r="L230" s="438"/>
      <c r="M230" s="365"/>
      <c r="N230" s="365"/>
      <c r="O230" s="365"/>
      <c r="P230" s="365"/>
      <c r="Q230" s="235"/>
      <c r="R230" s="235"/>
      <c r="S230" s="24"/>
      <c r="T230" s="24"/>
      <c r="U230" s="365"/>
      <c r="V230" s="365"/>
      <c r="W230" s="365"/>
      <c r="X230" s="365"/>
      <c r="Y230" s="365"/>
      <c r="Z230" s="36"/>
    </row>
    <row r="231" spans="1:26" ht="15" customHeight="1" x14ac:dyDescent="0.3">
      <c r="A231" s="429"/>
      <c r="B231" s="365"/>
      <c r="C231" s="422" t="s">
        <v>104</v>
      </c>
      <c r="D231" s="422" t="s">
        <v>142</v>
      </c>
      <c r="E231" s="422" t="s">
        <v>104</v>
      </c>
      <c r="F231" s="422" t="s">
        <v>142</v>
      </c>
      <c r="G231" s="365"/>
      <c r="H231" s="365"/>
      <c r="I231" s="365"/>
      <c r="J231" s="365"/>
      <c r="K231" s="425"/>
      <c r="L231" s="425"/>
      <c r="M231" s="425"/>
      <c r="N231" s="425"/>
      <c r="O231" s="425"/>
      <c r="P231" s="425"/>
      <c r="Q231" s="235"/>
      <c r="R231" s="235"/>
      <c r="S231" s="365"/>
      <c r="T231" s="365"/>
      <c r="U231" s="24"/>
      <c r="V231" s="24"/>
      <c r="W231" s="365"/>
      <c r="X231" s="365"/>
      <c r="Y231" s="24"/>
      <c r="Z231" s="416"/>
    </row>
    <row r="232" spans="1:26" ht="15.75" customHeight="1" x14ac:dyDescent="0.3">
      <c r="A232" s="429"/>
      <c r="B232" s="365"/>
      <c r="C232" s="423"/>
      <c r="D232" s="423"/>
      <c r="E232" s="423"/>
      <c r="F232" s="423"/>
      <c r="G232" s="365"/>
      <c r="H232" s="365"/>
      <c r="I232" s="365"/>
      <c r="J232" s="365"/>
      <c r="K232" s="425"/>
      <c r="L232" s="425"/>
      <c r="M232" s="425"/>
      <c r="N232" s="425"/>
      <c r="O232" s="425"/>
      <c r="P232" s="425"/>
      <c r="Q232" s="235"/>
      <c r="R232" s="235"/>
      <c r="S232" s="365"/>
      <c r="T232" s="365"/>
      <c r="U232" s="24"/>
      <c r="V232" s="24"/>
      <c r="W232" s="365"/>
      <c r="X232" s="365"/>
      <c r="Y232" s="24"/>
      <c r="Z232" s="416"/>
    </row>
    <row r="233" spans="1:26" ht="15.75" customHeight="1" x14ac:dyDescent="0.3">
      <c r="A233" s="429"/>
      <c r="B233" s="365"/>
      <c r="C233" s="423"/>
      <c r="D233" s="423"/>
      <c r="E233" s="423"/>
      <c r="F233" s="423"/>
      <c r="G233" s="24"/>
      <c r="H233" s="24"/>
      <c r="I233" s="24"/>
      <c r="J233" s="24"/>
      <c r="K233" s="425"/>
      <c r="L233" s="425"/>
      <c r="M233" s="425"/>
      <c r="N233" s="425"/>
      <c r="O233" s="425"/>
      <c r="P233" s="425"/>
      <c r="Q233" s="235"/>
      <c r="R233" s="235"/>
      <c r="S233" s="118"/>
      <c r="T233" s="118"/>
      <c r="U233" s="247"/>
      <c r="V233" s="24"/>
      <c r="W233" s="247"/>
      <c r="X233" s="247"/>
      <c r="Y233" s="24"/>
      <c r="Z233" s="416"/>
    </row>
    <row r="234" spans="1:26" ht="15.75" customHeight="1" thickBot="1" x14ac:dyDescent="0.35">
      <c r="A234" s="430"/>
      <c r="B234" s="432"/>
      <c r="C234" s="424"/>
      <c r="D234" s="424"/>
      <c r="E234" s="424"/>
      <c r="F234" s="424"/>
      <c r="G234" s="24"/>
      <c r="H234" s="24"/>
      <c r="I234" s="24"/>
      <c r="J234" s="24"/>
      <c r="K234" s="425"/>
      <c r="L234" s="425"/>
      <c r="M234" s="425"/>
      <c r="N234" s="425"/>
      <c r="O234" s="425"/>
      <c r="P234" s="425"/>
      <c r="Q234" s="235"/>
      <c r="R234" s="235"/>
      <c r="S234" s="247"/>
      <c r="T234" s="247"/>
      <c r="U234" s="247"/>
      <c r="V234" s="247"/>
      <c r="W234" s="247"/>
      <c r="X234" s="247"/>
      <c r="Y234" s="247"/>
      <c r="Z234" s="416"/>
    </row>
    <row r="235" spans="1:26" ht="16.2" thickBot="1" x14ac:dyDescent="0.35">
      <c r="A235" s="126">
        <v>1</v>
      </c>
      <c r="B235" s="250">
        <v>2</v>
      </c>
      <c r="C235" s="12">
        <v>13</v>
      </c>
      <c r="D235" s="12">
        <v>14</v>
      </c>
      <c r="E235" s="12">
        <v>15</v>
      </c>
      <c r="F235" s="12">
        <v>16</v>
      </c>
      <c r="G235" s="24"/>
      <c r="H235" s="24"/>
      <c r="I235" s="24"/>
      <c r="J235" s="24"/>
      <c r="K235" s="24"/>
      <c r="L235" s="24"/>
      <c r="M235" s="24"/>
      <c r="N235" s="24"/>
      <c r="O235" s="24"/>
      <c r="P235" s="24"/>
      <c r="Q235" s="235"/>
      <c r="R235" s="235"/>
      <c r="S235" s="118"/>
      <c r="T235" s="118"/>
      <c r="U235" s="199"/>
      <c r="V235" s="199"/>
      <c r="W235" s="199"/>
      <c r="X235" s="118"/>
      <c r="Y235" s="199"/>
      <c r="Z235" s="36"/>
    </row>
    <row r="236" spans="1:26" ht="16.5" customHeight="1" thickBot="1" x14ac:dyDescent="0.35">
      <c r="A236" s="117"/>
      <c r="B236" s="252" t="s">
        <v>147</v>
      </c>
      <c r="C236" s="253"/>
      <c r="D236" s="253"/>
      <c r="E236" s="253"/>
      <c r="F236" s="253"/>
      <c r="G236" s="254"/>
      <c r="H236" s="254"/>
      <c r="I236" s="254"/>
      <c r="J236" s="254"/>
      <c r="K236" s="254"/>
      <c r="L236" s="254"/>
      <c r="M236" s="254"/>
      <c r="N236" s="254"/>
      <c r="O236" s="254"/>
      <c r="P236" s="254"/>
      <c r="Q236" s="235"/>
      <c r="R236" s="235"/>
      <c r="S236" s="118"/>
      <c r="T236" s="118"/>
      <c r="U236" s="199"/>
      <c r="V236" s="199"/>
      <c r="W236" s="199"/>
      <c r="X236" s="118"/>
      <c r="Y236" s="199"/>
      <c r="Z236" s="36"/>
    </row>
    <row r="237" spans="1:26" ht="16.5" customHeight="1" thickBot="1" x14ac:dyDescent="0.35">
      <c r="A237" s="117"/>
      <c r="B237" s="255" t="s">
        <v>148</v>
      </c>
      <c r="C237" s="253"/>
      <c r="D237" s="253"/>
      <c r="E237" s="253"/>
      <c r="F237" s="253"/>
      <c r="G237" s="254"/>
      <c r="H237" s="254"/>
      <c r="I237" s="254"/>
      <c r="J237" s="254"/>
      <c r="K237" s="254"/>
      <c r="L237" s="254"/>
      <c r="M237" s="254"/>
      <c r="N237" s="254"/>
      <c r="O237" s="254"/>
      <c r="P237" s="254"/>
      <c r="Q237" s="243"/>
      <c r="R237" s="243"/>
      <c r="S237" s="118"/>
      <c r="T237" s="118"/>
      <c r="U237" s="199"/>
      <c r="V237" s="199"/>
      <c r="W237" s="199"/>
      <c r="X237" s="118"/>
      <c r="Y237" s="199"/>
      <c r="Z237" s="36"/>
    </row>
    <row r="238" spans="1:26" ht="16.5" customHeight="1" thickBot="1" x14ac:dyDescent="0.35">
      <c r="A238" s="117"/>
      <c r="B238" s="252" t="s">
        <v>149</v>
      </c>
      <c r="C238" s="253"/>
      <c r="D238" s="253"/>
      <c r="E238" s="253"/>
      <c r="F238" s="253"/>
      <c r="G238" s="254"/>
      <c r="H238" s="254"/>
      <c r="I238" s="254"/>
      <c r="J238" s="254"/>
      <c r="K238" s="254"/>
      <c r="L238" s="254"/>
      <c r="M238" s="254"/>
      <c r="N238" s="254"/>
      <c r="O238" s="254"/>
      <c r="P238" s="254"/>
      <c r="Q238" s="35"/>
      <c r="R238" s="35"/>
      <c r="S238" s="118"/>
      <c r="T238" s="118"/>
      <c r="U238" s="199"/>
      <c r="V238" s="199"/>
      <c r="W238" s="199"/>
      <c r="X238" s="118"/>
      <c r="Y238" s="199"/>
      <c r="Z238" s="36"/>
    </row>
    <row r="239" spans="1:26" ht="16.2" thickBot="1" x14ac:dyDescent="0.35">
      <c r="A239" s="117"/>
      <c r="B239" s="255" t="s">
        <v>150</v>
      </c>
      <c r="C239" s="253"/>
      <c r="D239" s="253"/>
      <c r="E239" s="253"/>
      <c r="F239" s="253"/>
      <c r="G239" s="254"/>
      <c r="H239" s="254"/>
      <c r="I239" s="254"/>
      <c r="J239" s="254"/>
      <c r="K239" s="254"/>
      <c r="L239" s="254"/>
      <c r="M239" s="254"/>
      <c r="N239" s="254"/>
      <c r="O239" s="254"/>
      <c r="P239" s="254"/>
      <c r="Q239" s="33"/>
      <c r="R239" s="33"/>
      <c r="S239" s="118"/>
      <c r="T239" s="118"/>
      <c r="U239" s="199"/>
      <c r="V239" s="199"/>
      <c r="W239" s="199"/>
      <c r="X239" s="118"/>
      <c r="Y239" s="199"/>
      <c r="Z239" s="36"/>
    </row>
    <row r="240" spans="1:26" ht="16.5" customHeight="1" thickBot="1" x14ac:dyDescent="0.35">
      <c r="A240" s="117"/>
      <c r="B240" s="19" t="s">
        <v>151</v>
      </c>
      <c r="C240" s="25">
        <f>SUM(C236:C239)</f>
        <v>0</v>
      </c>
      <c r="D240" s="21">
        <f>SUM(D236:D239)</f>
        <v>0</v>
      </c>
      <c r="E240" s="25">
        <f>SUM(E236:E239)</f>
        <v>0</v>
      </c>
      <c r="F240" s="21">
        <f>SUM(F236:F239)</f>
        <v>0</v>
      </c>
      <c r="G240" s="23"/>
      <c r="H240" s="23"/>
      <c r="I240" s="23"/>
      <c r="J240" s="23"/>
      <c r="K240" s="23"/>
      <c r="L240" s="23"/>
      <c r="M240" s="22"/>
      <c r="N240" s="23"/>
      <c r="O240" s="22"/>
      <c r="P240" s="23"/>
      <c r="Q240" s="35"/>
      <c r="R240" s="35"/>
      <c r="S240" s="118"/>
      <c r="T240" s="118"/>
      <c r="U240" s="199"/>
      <c r="V240" s="199"/>
      <c r="W240" s="199"/>
      <c r="X240" s="118"/>
      <c r="Y240" s="199"/>
      <c r="Z240" s="36"/>
    </row>
    <row r="241" spans="1:60" ht="41.4" customHeight="1" thickBot="1" x14ac:dyDescent="0.35">
      <c r="A241" s="117"/>
      <c r="B241" s="256" t="s">
        <v>152</v>
      </c>
      <c r="C241" s="126" t="s">
        <v>47</v>
      </c>
      <c r="D241" s="126"/>
      <c r="E241" s="126" t="s">
        <v>47</v>
      </c>
      <c r="F241" s="126"/>
      <c r="G241" s="24"/>
      <c r="H241" s="24"/>
      <c r="I241" s="24"/>
      <c r="J241" s="24"/>
      <c r="K241" s="24"/>
      <c r="L241" s="259"/>
      <c r="M241" s="24"/>
      <c r="N241" s="24"/>
      <c r="O241" s="24"/>
      <c r="P241" s="24"/>
      <c r="Q241" s="36"/>
      <c r="R241" s="36"/>
      <c r="S241" s="118"/>
      <c r="T241" s="118"/>
      <c r="U241" s="199"/>
      <c r="V241" s="199"/>
      <c r="W241" s="199"/>
      <c r="X241" s="118"/>
      <c r="Y241" s="199"/>
      <c r="Z241" s="36"/>
    </row>
    <row r="242" spans="1:60" ht="19.95" customHeight="1" x14ac:dyDescent="0.3">
      <c r="A242" s="118"/>
      <c r="B242" s="258"/>
      <c r="C242" s="24"/>
      <c r="D242" s="24"/>
      <c r="E242" s="24"/>
      <c r="F242" s="24"/>
      <c r="G242" s="24"/>
      <c r="H242" s="24"/>
      <c r="I242" s="24"/>
      <c r="J242" s="24"/>
      <c r="K242" s="24"/>
      <c r="L242" s="259"/>
      <c r="M242" s="24"/>
      <c r="N242" s="24"/>
      <c r="O242" s="24"/>
      <c r="P242" s="24"/>
      <c r="Q242" s="36"/>
      <c r="R242" s="36"/>
      <c r="S242" s="118"/>
      <c r="T242" s="118"/>
      <c r="U242" s="199"/>
      <c r="V242" s="199"/>
      <c r="W242" s="199"/>
      <c r="X242" s="118"/>
      <c r="Y242" s="199"/>
      <c r="Z242" s="36"/>
    </row>
    <row r="243" spans="1:60" ht="17.399999999999999" customHeight="1" x14ac:dyDescent="0.3">
      <c r="A243" s="235"/>
      <c r="B243" s="234"/>
      <c r="C243" s="234"/>
      <c r="D243" s="234"/>
      <c r="E243" s="234"/>
      <c r="F243" s="234"/>
      <c r="G243" s="234"/>
      <c r="H243" s="234"/>
      <c r="I243" s="234"/>
      <c r="J243" s="234"/>
      <c r="K243" s="234"/>
      <c r="L243" s="234"/>
      <c r="M243" s="234"/>
      <c r="N243" s="234"/>
      <c r="O243" s="34"/>
      <c r="P243" s="34"/>
      <c r="Q243" s="118"/>
      <c r="R243" s="118"/>
      <c r="S243" s="234"/>
      <c r="T243" s="234"/>
      <c r="U243" s="234"/>
      <c r="V243" s="234"/>
      <c r="W243" s="234"/>
      <c r="X243" s="234"/>
      <c r="Y243" s="234"/>
      <c r="Z243" s="234"/>
    </row>
    <row r="244" spans="1:60" ht="15.75" customHeight="1" x14ac:dyDescent="0.3">
      <c r="A244" s="303" t="s">
        <v>155</v>
      </c>
      <c r="B244" s="303"/>
      <c r="C244" s="303"/>
      <c r="D244" s="303"/>
      <c r="E244" s="303"/>
      <c r="F244" s="303"/>
      <c r="G244" s="303"/>
      <c r="H244" s="303"/>
      <c r="I244" s="303"/>
      <c r="J244" s="303"/>
      <c r="K244" s="303"/>
      <c r="L244" s="303"/>
      <c r="M244" s="303"/>
      <c r="N244" s="303"/>
      <c r="O244" s="36"/>
      <c r="P244" s="36"/>
      <c r="Q244" s="118"/>
      <c r="R244" s="118"/>
      <c r="S244" s="35"/>
      <c r="T244" s="35"/>
      <c r="U244" s="35"/>
      <c r="V244" s="35"/>
      <c r="W244" s="35"/>
      <c r="X244" s="35"/>
      <c r="Y244" s="35"/>
      <c r="Z244" s="35"/>
    </row>
    <row r="245" spans="1:60" ht="23.25" customHeight="1" x14ac:dyDescent="0.3">
      <c r="A245" s="303" t="s">
        <v>156</v>
      </c>
      <c r="B245" s="303"/>
      <c r="C245" s="303"/>
      <c r="D245" s="303"/>
      <c r="E245" s="303"/>
      <c r="F245" s="303"/>
      <c r="G245" s="303"/>
      <c r="H245" s="303"/>
      <c r="I245" s="303"/>
      <c r="J245" s="303"/>
      <c r="K245" s="303"/>
      <c r="L245" s="303"/>
      <c r="M245" s="303"/>
      <c r="N245" s="303"/>
      <c r="O245" s="260"/>
      <c r="P245" s="260"/>
      <c r="Q245" s="118"/>
      <c r="R245" s="118"/>
      <c r="S245" s="35"/>
      <c r="T245" s="35"/>
      <c r="U245" s="35"/>
      <c r="V245" s="35"/>
      <c r="W245" s="35"/>
      <c r="X245" s="35"/>
      <c r="Y245" s="35"/>
      <c r="Z245" s="35"/>
    </row>
    <row r="246" spans="1:60" ht="22.5" customHeight="1" thickBot="1" x14ac:dyDescent="0.35">
      <c r="A246" s="87"/>
      <c r="L246" s="376" t="s">
        <v>32</v>
      </c>
      <c r="M246" s="376"/>
      <c r="O246" s="260"/>
      <c r="P246" s="260"/>
      <c r="Q246" s="118"/>
      <c r="R246" s="118"/>
    </row>
    <row r="247" spans="1:60" ht="30.6" customHeight="1" thickBot="1" x14ac:dyDescent="0.35">
      <c r="A247" s="439" t="s">
        <v>91</v>
      </c>
      <c r="B247" s="319" t="s">
        <v>157</v>
      </c>
      <c r="C247" s="317" t="s">
        <v>158</v>
      </c>
      <c r="D247" s="319"/>
      <c r="E247" s="340" t="s">
        <v>35</v>
      </c>
      <c r="F247" s="341"/>
      <c r="G247" s="342"/>
      <c r="H247" s="340" t="s">
        <v>36</v>
      </c>
      <c r="I247" s="341"/>
      <c r="J247" s="342"/>
      <c r="K247" s="340" t="s">
        <v>37</v>
      </c>
      <c r="L247" s="341"/>
      <c r="M247" s="342"/>
      <c r="N247" s="235"/>
      <c r="O247" s="260"/>
      <c r="P247" s="260"/>
      <c r="Q247" s="118"/>
      <c r="R247" s="118"/>
      <c r="S247" s="235"/>
      <c r="T247" s="235"/>
      <c r="U247" s="235"/>
      <c r="V247" s="235"/>
      <c r="W247" s="235"/>
      <c r="X247" s="235"/>
      <c r="Y247" s="235"/>
      <c r="Z247" s="235"/>
      <c r="AA247" s="235"/>
      <c r="AB247" s="235"/>
      <c r="AC247" s="235"/>
      <c r="AD247" s="235"/>
      <c r="AE247" s="235"/>
      <c r="AF247" s="235"/>
      <c r="AG247" s="235"/>
      <c r="AH247" s="235"/>
      <c r="AI247" s="235"/>
      <c r="AJ247" s="235"/>
      <c r="AK247" s="235"/>
      <c r="AL247" s="235"/>
      <c r="AM247" s="235"/>
      <c r="AN247" s="235"/>
      <c r="AO247" s="235"/>
      <c r="AP247" s="235"/>
      <c r="AQ247" s="235"/>
      <c r="AR247" s="235"/>
      <c r="AS247" s="235"/>
      <c r="AT247" s="235"/>
      <c r="AU247" s="235"/>
      <c r="AV247" s="235"/>
      <c r="AW247" s="235"/>
      <c r="AX247" s="235"/>
      <c r="AY247" s="235"/>
      <c r="AZ247" s="235"/>
      <c r="BA247" s="235"/>
      <c r="BB247" s="235"/>
      <c r="BC247" s="235"/>
      <c r="BD247" s="235"/>
      <c r="BE247" s="235"/>
      <c r="BF247" s="235"/>
      <c r="BG247" s="235"/>
      <c r="BH247" s="36"/>
    </row>
    <row r="248" spans="1:60" ht="48.75" customHeight="1" thickBot="1" x14ac:dyDescent="0.35">
      <c r="A248" s="440"/>
      <c r="B248" s="325"/>
      <c r="C248" s="323"/>
      <c r="D248" s="325"/>
      <c r="E248" s="70" t="s">
        <v>104</v>
      </c>
      <c r="F248" s="52" t="s">
        <v>105</v>
      </c>
      <c r="G248" s="261" t="s">
        <v>159</v>
      </c>
      <c r="H248" s="70" t="s">
        <v>104</v>
      </c>
      <c r="I248" s="52" t="s">
        <v>105</v>
      </c>
      <c r="J248" s="261" t="s">
        <v>160</v>
      </c>
      <c r="K248" s="70" t="s">
        <v>104</v>
      </c>
      <c r="L248" s="52" t="s">
        <v>105</v>
      </c>
      <c r="M248" s="261" t="s">
        <v>161</v>
      </c>
      <c r="N248" s="235"/>
      <c r="O248" s="260"/>
      <c r="P248" s="260"/>
      <c r="Q248" s="118"/>
      <c r="R248" s="118"/>
      <c r="S248" s="235"/>
      <c r="T248" s="235"/>
      <c r="U248" s="235"/>
      <c r="V248" s="235"/>
      <c r="W248" s="235"/>
      <c r="X248" s="235"/>
      <c r="Y248" s="235"/>
      <c r="Z248" s="235"/>
      <c r="AA248" s="235"/>
      <c r="AB248" s="235"/>
      <c r="AC248" s="235"/>
      <c r="AD248" s="235"/>
      <c r="AE248" s="235"/>
      <c r="AF248" s="235"/>
      <c r="AG248" s="235"/>
      <c r="AH248" s="235"/>
      <c r="AI248" s="235"/>
      <c r="AJ248" s="235"/>
      <c r="AK248" s="235"/>
      <c r="AL248" s="235"/>
      <c r="AM248" s="235"/>
      <c r="AN248" s="235"/>
      <c r="AO248" s="235"/>
      <c r="AP248" s="235"/>
      <c r="AQ248" s="235"/>
      <c r="AR248" s="235"/>
      <c r="AS248" s="235"/>
      <c r="AT248" s="235"/>
      <c r="AU248" s="235"/>
      <c r="AV248" s="235"/>
      <c r="AW248" s="235"/>
      <c r="AX248" s="235"/>
      <c r="AY248" s="235"/>
      <c r="AZ248" s="235"/>
      <c r="BA248" s="235"/>
      <c r="BB248" s="235"/>
      <c r="BC248" s="235"/>
      <c r="BD248" s="235"/>
      <c r="BE248" s="235"/>
      <c r="BF248" s="235"/>
      <c r="BG248" s="235"/>
      <c r="BH248" s="36"/>
    </row>
    <row r="249" spans="1:60" ht="16.2" thickBot="1" x14ac:dyDescent="0.35">
      <c r="A249" s="74">
        <v>1</v>
      </c>
      <c r="B249" s="262">
        <v>2</v>
      </c>
      <c r="C249" s="340">
        <v>3</v>
      </c>
      <c r="D249" s="342"/>
      <c r="E249" s="263">
        <v>4</v>
      </c>
      <c r="F249" s="83">
        <v>5</v>
      </c>
      <c r="G249" s="264">
        <v>6</v>
      </c>
      <c r="H249" s="83">
        <v>7</v>
      </c>
      <c r="I249" s="83">
        <v>8</v>
      </c>
      <c r="J249" s="264">
        <v>9</v>
      </c>
      <c r="K249" s="83">
        <v>10</v>
      </c>
      <c r="L249" s="83">
        <v>11</v>
      </c>
      <c r="M249" s="264">
        <v>12</v>
      </c>
      <c r="N249" s="235"/>
      <c r="O249" s="265"/>
      <c r="P249" s="265"/>
      <c r="Q249" s="118"/>
      <c r="R249" s="118"/>
      <c r="S249" s="235"/>
      <c r="T249" s="235"/>
      <c r="U249" s="235"/>
      <c r="V249" s="235"/>
      <c r="W249" s="235"/>
      <c r="X249" s="235"/>
      <c r="Y249" s="235"/>
      <c r="Z249" s="235"/>
      <c r="AA249" s="235"/>
      <c r="AB249" s="235"/>
      <c r="AC249" s="235"/>
      <c r="AD249" s="235"/>
      <c r="AE249" s="235"/>
      <c r="AF249" s="235"/>
      <c r="AG249" s="235"/>
      <c r="AH249" s="235"/>
      <c r="AI249" s="235"/>
      <c r="AJ249" s="235"/>
      <c r="AK249" s="235"/>
      <c r="AL249" s="235"/>
      <c r="AM249" s="235"/>
      <c r="AN249" s="235"/>
      <c r="AO249" s="235"/>
      <c r="AP249" s="235"/>
      <c r="AQ249" s="235"/>
      <c r="AR249" s="235"/>
      <c r="AS249" s="235"/>
      <c r="AT249" s="235"/>
      <c r="AU249" s="235"/>
      <c r="AV249" s="235"/>
      <c r="AW249" s="235"/>
      <c r="AX249" s="235"/>
      <c r="AY249" s="235"/>
      <c r="AZ249" s="235"/>
      <c r="BA249" s="235"/>
      <c r="BB249" s="235"/>
      <c r="BC249" s="235"/>
      <c r="BD249" s="235"/>
      <c r="BE249" s="235"/>
      <c r="BF249" s="235"/>
      <c r="BG249" s="235"/>
      <c r="BH249" s="36"/>
    </row>
    <row r="250" spans="1:60" ht="31.95" customHeight="1" thickBot="1" x14ac:dyDescent="0.35">
      <c r="A250" s="74">
        <v>1</v>
      </c>
      <c r="B250" s="266"/>
      <c r="C250" s="337"/>
      <c r="D250" s="339"/>
      <c r="E250" s="340"/>
      <c r="F250" s="442"/>
      <c r="G250" s="267"/>
      <c r="H250" s="267"/>
      <c r="I250" s="268"/>
      <c r="J250" s="268"/>
      <c r="K250" s="268"/>
      <c r="L250" s="269"/>
      <c r="M250" s="270"/>
      <c r="N250" s="235"/>
      <c r="O250" s="265"/>
      <c r="P250" s="265"/>
      <c r="Q250" s="118"/>
      <c r="R250" s="118"/>
      <c r="S250" s="235"/>
      <c r="T250" s="235"/>
      <c r="U250" s="235"/>
      <c r="V250" s="235"/>
      <c r="W250" s="235"/>
      <c r="X250" s="235"/>
      <c r="Y250" s="235"/>
      <c r="Z250" s="235"/>
      <c r="AA250" s="235"/>
      <c r="AB250" s="235"/>
      <c r="AC250" s="235"/>
      <c r="AD250" s="235"/>
      <c r="AE250" s="235"/>
      <c r="AF250" s="235"/>
      <c r="AG250" s="235"/>
      <c r="AH250" s="235"/>
      <c r="AI250" s="235"/>
      <c r="AJ250" s="235"/>
      <c r="AK250" s="235"/>
      <c r="AL250" s="235"/>
      <c r="AM250" s="235"/>
      <c r="AN250" s="235"/>
      <c r="AO250" s="235"/>
      <c r="AP250" s="235"/>
      <c r="AQ250" s="235"/>
      <c r="AR250" s="235"/>
      <c r="AS250" s="235"/>
      <c r="AT250" s="235"/>
      <c r="AU250" s="235"/>
      <c r="AV250" s="235"/>
      <c r="AW250" s="235"/>
      <c r="AX250" s="235"/>
      <c r="AY250" s="235"/>
      <c r="AZ250" s="235"/>
      <c r="BA250" s="235"/>
      <c r="BB250" s="235"/>
      <c r="BC250" s="235"/>
      <c r="BD250" s="235"/>
      <c r="BE250" s="235"/>
      <c r="BF250" s="235"/>
      <c r="BG250" s="235"/>
      <c r="BH250" s="36"/>
    </row>
    <row r="251" spans="1:60" ht="41.4" customHeight="1" thickBot="1" x14ac:dyDescent="0.35">
      <c r="A251" s="74">
        <v>2</v>
      </c>
      <c r="B251" s="266"/>
      <c r="C251" s="337"/>
      <c r="D251" s="339"/>
      <c r="E251" s="340"/>
      <c r="F251" s="442"/>
      <c r="G251" s="267"/>
      <c r="H251" s="267"/>
      <c r="I251" s="268"/>
      <c r="J251" s="268"/>
      <c r="K251" s="268"/>
      <c r="L251" s="269"/>
      <c r="M251" s="270"/>
      <c r="N251" s="235"/>
      <c r="O251" s="265"/>
      <c r="P251" s="265"/>
      <c r="Q251" s="118"/>
      <c r="R251" s="118"/>
      <c r="S251" s="235"/>
      <c r="T251" s="235"/>
      <c r="U251" s="235"/>
      <c r="V251" s="235"/>
      <c r="W251" s="235"/>
      <c r="X251" s="235"/>
      <c r="Y251" s="235"/>
      <c r="Z251" s="235"/>
      <c r="AA251" s="235"/>
      <c r="AB251" s="235"/>
      <c r="AC251" s="235"/>
      <c r="AD251" s="235"/>
      <c r="AE251" s="235"/>
      <c r="AF251" s="235"/>
      <c r="AG251" s="235"/>
      <c r="AH251" s="235"/>
      <c r="AI251" s="235"/>
      <c r="AJ251" s="235"/>
      <c r="AK251" s="235"/>
      <c r="AL251" s="235"/>
      <c r="AM251" s="235"/>
      <c r="AN251" s="235"/>
      <c r="AO251" s="235"/>
      <c r="AP251" s="235"/>
      <c r="AQ251" s="235"/>
      <c r="AR251" s="235"/>
      <c r="AS251" s="235"/>
      <c r="AT251" s="235"/>
      <c r="AU251" s="235"/>
      <c r="AV251" s="235"/>
      <c r="AW251" s="235"/>
      <c r="AX251" s="235"/>
      <c r="AY251" s="235"/>
      <c r="AZ251" s="235"/>
      <c r="BA251" s="235"/>
      <c r="BB251" s="235"/>
      <c r="BC251" s="235"/>
      <c r="BD251" s="235"/>
      <c r="BE251" s="235"/>
      <c r="BF251" s="235"/>
      <c r="BG251" s="235"/>
      <c r="BH251" s="36"/>
    </row>
    <row r="252" spans="1:60" ht="20.399999999999999" customHeight="1" thickBot="1" x14ac:dyDescent="0.35">
      <c r="A252" s="74"/>
      <c r="B252" s="266" t="s">
        <v>56</v>
      </c>
      <c r="C252" s="337"/>
      <c r="D252" s="339"/>
      <c r="E252" s="340"/>
      <c r="F252" s="442"/>
      <c r="G252" s="267"/>
      <c r="H252" s="267"/>
      <c r="I252" s="268">
        <f>I250+I251</f>
        <v>0</v>
      </c>
      <c r="J252" s="268"/>
      <c r="K252" s="268"/>
      <c r="L252" s="269"/>
      <c r="M252" s="270"/>
      <c r="N252" s="235"/>
      <c r="O252" s="265"/>
      <c r="P252" s="265"/>
      <c r="Q252" s="118"/>
      <c r="R252" s="118"/>
      <c r="S252" s="235"/>
      <c r="T252" s="235"/>
      <c r="U252" s="235"/>
      <c r="V252" s="235"/>
      <c r="W252" s="235"/>
      <c r="X252" s="235"/>
      <c r="Y252" s="235"/>
      <c r="Z252" s="235"/>
      <c r="AA252" s="235"/>
      <c r="AB252" s="235"/>
      <c r="AC252" s="235"/>
      <c r="AD252" s="235"/>
      <c r="AE252" s="235"/>
      <c r="AF252" s="235"/>
      <c r="AG252" s="235"/>
      <c r="AH252" s="235"/>
      <c r="AI252" s="235"/>
      <c r="AJ252" s="321"/>
      <c r="AK252" s="321"/>
      <c r="AL252" s="321"/>
      <c r="AM252" s="321"/>
      <c r="AN252" s="321"/>
      <c r="AO252" s="321"/>
      <c r="AP252" s="321"/>
      <c r="AQ252" s="321"/>
      <c r="AR252" s="321"/>
      <c r="AS252" s="321"/>
      <c r="AT252" s="321"/>
      <c r="AU252" s="321"/>
      <c r="AV252" s="321"/>
      <c r="AW252" s="321"/>
      <c r="AX252" s="321"/>
      <c r="AY252" s="321"/>
      <c r="AZ252" s="321"/>
      <c r="BA252" s="321"/>
      <c r="BB252" s="321"/>
      <c r="BC252" s="321"/>
      <c r="BD252" s="321"/>
      <c r="BE252" s="321"/>
      <c r="BF252" s="321"/>
      <c r="BG252" s="321"/>
      <c r="BH252" s="36"/>
    </row>
    <row r="253" spans="1:60" ht="21.6" customHeight="1" x14ac:dyDescent="0.3">
      <c r="A253" s="49"/>
      <c r="B253" s="198"/>
      <c r="C253" s="49"/>
      <c r="D253" s="49"/>
      <c r="E253" s="49"/>
      <c r="F253" s="49"/>
      <c r="G253" s="235"/>
      <c r="H253" s="235"/>
      <c r="I253" s="235"/>
      <c r="J253" s="235"/>
      <c r="K253" s="235"/>
      <c r="L253" s="235"/>
      <c r="M253" s="235"/>
      <c r="N253" s="235"/>
      <c r="O253" s="265"/>
      <c r="P253" s="265"/>
      <c r="Q253" s="118"/>
      <c r="R253" s="118"/>
      <c r="S253" s="235"/>
      <c r="T253" s="235"/>
      <c r="U253" s="235"/>
      <c r="V253" s="235"/>
      <c r="W253" s="235"/>
      <c r="X253" s="235"/>
      <c r="Y253" s="235"/>
      <c r="Z253" s="235"/>
      <c r="AA253" s="235"/>
      <c r="AB253" s="235"/>
      <c r="AC253" s="235"/>
      <c r="AD253" s="235"/>
      <c r="AE253" s="235"/>
      <c r="AF253" s="235"/>
      <c r="AG253" s="235"/>
      <c r="AH253" s="235"/>
      <c r="AI253" s="235"/>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36"/>
    </row>
    <row r="254" spans="1:60" ht="15.75" customHeight="1" x14ac:dyDescent="0.3">
      <c r="A254" s="408" t="s">
        <v>162</v>
      </c>
      <c r="B254" s="408"/>
      <c r="C254" s="408"/>
      <c r="D254" s="408"/>
      <c r="E254" s="408"/>
      <c r="F254" s="408"/>
      <c r="G254" s="408"/>
      <c r="H254" s="408"/>
      <c r="I254" s="408"/>
      <c r="J254" s="408"/>
      <c r="K254" s="408"/>
      <c r="L254" s="408"/>
      <c r="M254" s="408"/>
      <c r="N254" s="170"/>
      <c r="O254" s="265"/>
      <c r="P254" s="265"/>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c r="AL254" s="244"/>
      <c r="AM254" s="244"/>
      <c r="AN254" s="244"/>
      <c r="AO254" s="244"/>
      <c r="AP254" s="244"/>
      <c r="AQ254" s="244"/>
      <c r="AR254" s="244"/>
      <c r="AS254" s="244"/>
      <c r="AT254" s="244"/>
      <c r="AU254" s="244"/>
      <c r="AV254" s="244"/>
      <c r="AW254" s="244"/>
      <c r="AX254" s="244"/>
      <c r="AY254" s="244"/>
      <c r="AZ254" s="244"/>
      <c r="BA254" s="244"/>
      <c r="BB254" s="244"/>
      <c r="BC254" s="244"/>
      <c r="BD254" s="244"/>
      <c r="BE254" s="244"/>
      <c r="BF254" s="244"/>
      <c r="BG254" s="244"/>
      <c r="BH254" s="441"/>
    </row>
    <row r="255" spans="1:60" ht="9.6" customHeight="1" x14ac:dyDescent="0.3">
      <c r="A255" s="36"/>
      <c r="B255" s="33"/>
      <c r="C255" s="33"/>
      <c r="D255" s="33"/>
      <c r="E255" s="33"/>
      <c r="F255" s="33"/>
      <c r="G255" s="33"/>
      <c r="H255" s="33"/>
      <c r="I255" s="33"/>
      <c r="J255" s="33"/>
      <c r="K255" s="33"/>
      <c r="L255" s="33"/>
      <c r="M255" s="33"/>
      <c r="N255" s="33"/>
      <c r="O255" s="265"/>
      <c r="P255" s="265"/>
      <c r="Q255" s="35"/>
      <c r="R255" s="35"/>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441"/>
    </row>
    <row r="256" spans="1:60" ht="16.5" customHeight="1" thickBot="1" x14ac:dyDescent="0.35">
      <c r="A256" s="271"/>
      <c r="B256" s="36"/>
      <c r="C256" s="36"/>
      <c r="D256" s="36"/>
      <c r="E256" s="36"/>
      <c r="F256" s="36"/>
      <c r="G256" s="36"/>
      <c r="H256" s="36"/>
      <c r="I256" s="321" t="s">
        <v>32</v>
      </c>
      <c r="J256" s="321"/>
      <c r="K256" s="36"/>
      <c r="N256" s="36"/>
      <c r="O256" s="265"/>
      <c r="P256" s="265"/>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441"/>
    </row>
    <row r="257" spans="1:60" ht="16.5" customHeight="1" thickBot="1" x14ac:dyDescent="0.35">
      <c r="A257" s="443" t="s">
        <v>91</v>
      </c>
      <c r="B257" s="319" t="s">
        <v>157</v>
      </c>
      <c r="C257" s="317" t="s">
        <v>158</v>
      </c>
      <c r="D257" s="319"/>
      <c r="E257" s="340" t="s">
        <v>58</v>
      </c>
      <c r="F257" s="341"/>
      <c r="G257" s="341"/>
      <c r="H257" s="340" t="s">
        <v>59</v>
      </c>
      <c r="I257" s="341"/>
      <c r="J257" s="342"/>
      <c r="K257" s="235"/>
      <c r="L257" s="244"/>
      <c r="M257" s="244"/>
      <c r="N257" s="272"/>
      <c r="O257" s="272"/>
      <c r="P257" s="235"/>
      <c r="Q257" s="235"/>
      <c r="R257" s="235"/>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row>
    <row r="258" spans="1:60" ht="34.5" customHeight="1" thickBot="1" x14ac:dyDescent="0.35">
      <c r="A258" s="440"/>
      <c r="B258" s="325"/>
      <c r="C258" s="323"/>
      <c r="D258" s="325"/>
      <c r="E258" s="273" t="s">
        <v>104</v>
      </c>
      <c r="F258" s="274" t="s">
        <v>105</v>
      </c>
      <c r="G258" s="74" t="s">
        <v>159</v>
      </c>
      <c r="H258" s="273" t="s">
        <v>104</v>
      </c>
      <c r="I258" s="274" t="s">
        <v>105</v>
      </c>
      <c r="J258" s="74" t="s">
        <v>160</v>
      </c>
      <c r="K258" s="235"/>
      <c r="L258" s="35"/>
      <c r="M258" s="35"/>
      <c r="N258" s="272"/>
      <c r="O258" s="272"/>
      <c r="P258" s="235"/>
      <c r="Q258" s="235"/>
      <c r="R258" s="235"/>
      <c r="S258" s="235"/>
      <c r="T258" s="235"/>
      <c r="U258" s="235"/>
      <c r="V258" s="235"/>
      <c r="W258" s="235"/>
      <c r="X258" s="235"/>
      <c r="Y258" s="235"/>
      <c r="Z258" s="235"/>
      <c r="AA258" s="235"/>
      <c r="AB258" s="235"/>
      <c r="AC258" s="235"/>
      <c r="AD258" s="235"/>
      <c r="AE258" s="235"/>
      <c r="AF258" s="235"/>
      <c r="AG258" s="235"/>
      <c r="AH258" s="235"/>
      <c r="AI258" s="235"/>
      <c r="AJ258" s="235"/>
      <c r="AK258" s="235"/>
      <c r="AL258" s="235"/>
      <c r="AM258" s="235"/>
      <c r="AN258" s="235"/>
      <c r="AO258" s="235"/>
      <c r="AP258" s="235"/>
      <c r="AQ258" s="235"/>
      <c r="AR258" s="235"/>
      <c r="AS258" s="235"/>
      <c r="AT258" s="235"/>
      <c r="AU258" s="235"/>
      <c r="AV258" s="235"/>
      <c r="AW258" s="235"/>
      <c r="AX258" s="235"/>
      <c r="AY258" s="235"/>
      <c r="AZ258" s="235"/>
      <c r="BA258" s="235"/>
      <c r="BB258" s="235"/>
      <c r="BC258" s="235"/>
      <c r="BD258" s="235"/>
      <c r="BE258" s="36"/>
    </row>
    <row r="259" spans="1:60" ht="16.5" customHeight="1" thickBot="1" x14ac:dyDescent="0.35">
      <c r="A259" s="74">
        <v>1</v>
      </c>
      <c r="B259" s="262">
        <v>2</v>
      </c>
      <c r="C259" s="340">
        <v>3</v>
      </c>
      <c r="D259" s="342"/>
      <c r="E259" s="75">
        <v>4</v>
      </c>
      <c r="F259" s="74">
        <v>5</v>
      </c>
      <c r="G259" s="74">
        <v>6</v>
      </c>
      <c r="H259" s="75">
        <v>7</v>
      </c>
      <c r="I259" s="74">
        <v>8</v>
      </c>
      <c r="J259" s="74">
        <v>9</v>
      </c>
      <c r="K259" s="235"/>
      <c r="L259" s="34"/>
      <c r="M259" s="35"/>
      <c r="N259" s="272"/>
      <c r="O259" s="272"/>
      <c r="P259" s="235"/>
      <c r="Q259" s="235"/>
      <c r="R259" s="235"/>
      <c r="S259" s="235"/>
      <c r="T259" s="235"/>
      <c r="U259" s="235"/>
      <c r="V259" s="235"/>
      <c r="W259" s="235"/>
      <c r="X259" s="235"/>
      <c r="Y259" s="235"/>
      <c r="Z259" s="235"/>
      <c r="AA259" s="235"/>
      <c r="AB259" s="235"/>
      <c r="AC259" s="235"/>
      <c r="AD259" s="235"/>
      <c r="AE259" s="235"/>
      <c r="AF259" s="235"/>
      <c r="AG259" s="235"/>
      <c r="AH259" s="235"/>
      <c r="AI259" s="235"/>
      <c r="AJ259" s="235"/>
      <c r="AK259" s="235"/>
      <c r="AL259" s="235"/>
      <c r="AM259" s="235"/>
      <c r="AN259" s="235"/>
      <c r="AO259" s="235"/>
      <c r="AP259" s="235"/>
      <c r="AQ259" s="235"/>
      <c r="AR259" s="235"/>
      <c r="AS259" s="235"/>
      <c r="AT259" s="235"/>
      <c r="AU259" s="235"/>
      <c r="AV259" s="235"/>
      <c r="AW259" s="235"/>
      <c r="AX259" s="235"/>
      <c r="AY259" s="235"/>
      <c r="AZ259" s="235"/>
      <c r="BA259" s="235"/>
      <c r="BB259" s="235"/>
      <c r="BC259" s="235"/>
      <c r="BD259" s="235"/>
      <c r="BE259" s="36"/>
    </row>
    <row r="260" spans="1:60" ht="16.2" thickBot="1" x14ac:dyDescent="0.35">
      <c r="A260" s="74"/>
      <c r="B260" s="262"/>
      <c r="C260" s="340"/>
      <c r="D260" s="342"/>
      <c r="E260" s="275"/>
      <c r="F260" s="270"/>
      <c r="G260" s="270"/>
      <c r="H260" s="275"/>
      <c r="I260" s="270"/>
      <c r="J260" s="270"/>
      <c r="K260" s="235"/>
      <c r="L260" s="34"/>
      <c r="M260" s="35"/>
      <c r="N260" s="272"/>
      <c r="O260" s="272"/>
      <c r="P260" s="235"/>
      <c r="Q260" s="235"/>
      <c r="R260" s="235"/>
      <c r="S260" s="235"/>
      <c r="T260" s="235"/>
      <c r="U260" s="235"/>
      <c r="V260" s="235"/>
      <c r="W260" s="235"/>
      <c r="X260" s="235"/>
      <c r="Y260" s="235"/>
      <c r="Z260" s="235"/>
      <c r="AA260" s="235"/>
      <c r="AB260" s="235"/>
      <c r="AC260" s="235"/>
      <c r="AD260" s="235"/>
      <c r="AE260" s="235"/>
      <c r="AF260" s="235"/>
      <c r="AG260" s="235"/>
      <c r="AH260" s="235"/>
      <c r="AI260" s="235"/>
      <c r="AJ260" s="235"/>
      <c r="AK260" s="235"/>
      <c r="AL260" s="235"/>
      <c r="AM260" s="235"/>
      <c r="AN260" s="235"/>
      <c r="AO260" s="235"/>
      <c r="AP260" s="235"/>
      <c r="AQ260" s="235"/>
      <c r="AR260" s="235"/>
      <c r="AS260" s="235"/>
      <c r="AT260" s="235"/>
      <c r="AU260" s="235"/>
      <c r="AV260" s="235"/>
      <c r="AW260" s="235"/>
      <c r="AX260" s="235"/>
      <c r="AY260" s="235"/>
      <c r="AZ260" s="235"/>
      <c r="BA260" s="235"/>
      <c r="BB260" s="235"/>
      <c r="BC260" s="235"/>
      <c r="BD260" s="235"/>
      <c r="BE260" s="36"/>
    </row>
    <row r="261" spans="1:60" ht="16.2" thickBot="1" x14ac:dyDescent="0.35">
      <c r="A261" s="74"/>
      <c r="B261" s="262"/>
      <c r="C261" s="340"/>
      <c r="D261" s="342"/>
      <c r="E261" s="275"/>
      <c r="F261" s="270"/>
      <c r="G261" s="270"/>
      <c r="H261" s="275"/>
      <c r="I261" s="270"/>
      <c r="J261" s="270"/>
      <c r="K261" s="235"/>
      <c r="L261" s="34"/>
      <c r="M261" s="35"/>
      <c r="N261" s="276"/>
      <c r="O261" s="276"/>
      <c r="P261" s="235"/>
      <c r="Q261" s="235"/>
      <c r="R261" s="235"/>
      <c r="S261" s="235"/>
      <c r="T261" s="235"/>
      <c r="U261" s="235"/>
      <c r="V261" s="235"/>
      <c r="W261" s="235"/>
      <c r="X261" s="235"/>
      <c r="Y261" s="235"/>
      <c r="Z261" s="235"/>
      <c r="AA261" s="235"/>
      <c r="AB261" s="235"/>
      <c r="AC261" s="235"/>
      <c r="AD261" s="235"/>
      <c r="AE261" s="235"/>
      <c r="AF261" s="235"/>
      <c r="AG261" s="235"/>
      <c r="AH261" s="235"/>
      <c r="AI261" s="235"/>
      <c r="AJ261" s="235"/>
      <c r="AK261" s="235"/>
      <c r="AL261" s="235"/>
      <c r="AM261" s="235"/>
      <c r="AN261" s="235"/>
      <c r="AO261" s="235"/>
      <c r="AP261" s="235"/>
      <c r="AQ261" s="235"/>
      <c r="AR261" s="235"/>
      <c r="AS261" s="235"/>
      <c r="AT261" s="235"/>
      <c r="AU261" s="235"/>
      <c r="AV261" s="235"/>
      <c r="AW261" s="235"/>
      <c r="AX261" s="235"/>
      <c r="AY261" s="235"/>
      <c r="AZ261" s="235"/>
      <c r="BA261" s="235"/>
      <c r="BB261" s="235"/>
      <c r="BC261" s="235"/>
      <c r="BD261" s="235"/>
      <c r="BE261" s="36"/>
    </row>
    <row r="262" spans="1:60" ht="16.2" thickBot="1" x14ac:dyDescent="0.35">
      <c r="A262" s="74"/>
      <c r="B262" s="262"/>
      <c r="C262" s="340"/>
      <c r="D262" s="342"/>
      <c r="E262" s="275"/>
      <c r="F262" s="270"/>
      <c r="G262" s="270"/>
      <c r="H262" s="275"/>
      <c r="I262" s="270"/>
      <c r="J262" s="270"/>
      <c r="K262" s="235"/>
      <c r="L262" s="36"/>
      <c r="M262" s="36"/>
      <c r="N262" s="265"/>
      <c r="O262" s="265"/>
      <c r="P262" s="235"/>
      <c r="Q262" s="235"/>
      <c r="R262" s="235"/>
      <c r="S262" s="235"/>
      <c r="T262" s="235"/>
      <c r="U262" s="235"/>
      <c r="V262" s="235"/>
      <c r="W262" s="235"/>
      <c r="X262" s="235"/>
      <c r="Y262" s="235"/>
      <c r="Z262" s="235"/>
      <c r="AA262" s="235"/>
      <c r="AB262" s="235"/>
      <c r="AC262" s="235"/>
      <c r="AD262" s="235"/>
      <c r="AE262" s="235"/>
      <c r="AF262" s="235"/>
      <c r="AG262" s="235"/>
      <c r="AH262" s="235"/>
      <c r="AI262" s="235"/>
      <c r="AJ262" s="235"/>
      <c r="AK262" s="235"/>
      <c r="AL262" s="235"/>
      <c r="AM262" s="235"/>
      <c r="AN262" s="235"/>
      <c r="AO262" s="235"/>
      <c r="AP262" s="235"/>
      <c r="AQ262" s="235"/>
      <c r="AR262" s="235"/>
      <c r="AS262" s="235"/>
      <c r="AT262" s="235"/>
      <c r="AU262" s="235"/>
      <c r="AV262" s="235"/>
      <c r="AW262" s="235"/>
      <c r="AX262" s="235"/>
      <c r="AY262" s="235"/>
      <c r="AZ262" s="235"/>
      <c r="BA262" s="235"/>
      <c r="BB262" s="235"/>
      <c r="BC262" s="235"/>
      <c r="BD262" s="235"/>
      <c r="BE262" s="36"/>
    </row>
    <row r="263" spans="1:60" ht="16.2" thickBot="1" x14ac:dyDescent="0.35">
      <c r="A263" s="74"/>
      <c r="B263" s="262"/>
      <c r="C263" s="340"/>
      <c r="D263" s="342"/>
      <c r="E263" s="275"/>
      <c r="F263" s="270"/>
      <c r="G263" s="270"/>
      <c r="H263" s="275"/>
      <c r="I263" s="270"/>
      <c r="J263" s="270"/>
      <c r="K263" s="235"/>
      <c r="L263" s="118"/>
      <c r="M263" s="118"/>
      <c r="N263" s="265"/>
      <c r="O263" s="265"/>
      <c r="P263" s="235"/>
      <c r="Q263" s="235"/>
      <c r="R263" s="235"/>
      <c r="S263" s="235"/>
      <c r="T263" s="235"/>
      <c r="U263" s="235"/>
      <c r="V263" s="235"/>
      <c r="W263" s="235"/>
      <c r="X263" s="235"/>
      <c r="Y263" s="235"/>
      <c r="Z263" s="235"/>
      <c r="AA263" s="235"/>
      <c r="AB263" s="235"/>
      <c r="AC263" s="235"/>
      <c r="AD263" s="235"/>
      <c r="AE263" s="235"/>
      <c r="AF263" s="235"/>
      <c r="AG263" s="235"/>
      <c r="AH263" s="235"/>
      <c r="AI263" s="235"/>
      <c r="AJ263" s="235"/>
      <c r="AK263" s="235"/>
      <c r="AL263" s="235"/>
      <c r="AM263" s="235"/>
      <c r="AN263" s="235"/>
      <c r="AO263" s="235"/>
      <c r="AP263" s="235"/>
      <c r="AQ263" s="235"/>
      <c r="AR263" s="235"/>
      <c r="AS263" s="235"/>
      <c r="AT263" s="235"/>
      <c r="AU263" s="235"/>
      <c r="AV263" s="235"/>
      <c r="AW263" s="235"/>
      <c r="AX263" s="235"/>
      <c r="AY263" s="235"/>
      <c r="AZ263" s="235"/>
      <c r="BA263" s="235"/>
      <c r="BB263" s="235"/>
      <c r="BC263" s="235"/>
      <c r="BD263" s="235"/>
      <c r="BE263" s="36"/>
    </row>
    <row r="264" spans="1:60" ht="16.5" customHeight="1" thickBot="1" x14ac:dyDescent="0.35">
      <c r="A264" s="74"/>
      <c r="B264" s="266" t="s">
        <v>56</v>
      </c>
      <c r="C264" s="340"/>
      <c r="D264" s="342"/>
      <c r="E264" s="275"/>
      <c r="F264" s="270"/>
      <c r="G264" s="270"/>
      <c r="H264" s="275"/>
      <c r="I264" s="270"/>
      <c r="J264" s="270"/>
      <c r="K264" s="235"/>
      <c r="L264" s="118"/>
      <c r="M264" s="118"/>
      <c r="N264" s="265"/>
      <c r="O264" s="265"/>
      <c r="P264" s="235"/>
      <c r="Q264" s="235"/>
      <c r="R264" s="235"/>
      <c r="S264" s="235"/>
      <c r="T264" s="235"/>
      <c r="U264" s="235"/>
      <c r="V264" s="235"/>
      <c r="W264" s="235"/>
      <c r="X264" s="235"/>
      <c r="Y264" s="235"/>
      <c r="Z264" s="235"/>
      <c r="AA264" s="235"/>
      <c r="AB264" s="235"/>
      <c r="AC264" s="235"/>
      <c r="AD264" s="235"/>
      <c r="AE264" s="235"/>
      <c r="AF264" s="235"/>
      <c r="AG264" s="235"/>
      <c r="AH264" s="235"/>
      <c r="AI264" s="235"/>
      <c r="AJ264" s="235"/>
      <c r="AK264" s="235"/>
      <c r="AL264" s="235"/>
      <c r="AM264" s="235"/>
      <c r="AN264" s="235"/>
      <c r="AO264" s="235"/>
      <c r="AP264" s="235"/>
      <c r="AQ264" s="235"/>
      <c r="AR264" s="235"/>
      <c r="AS264" s="235"/>
      <c r="AT264" s="235"/>
      <c r="AU264" s="235"/>
      <c r="AV264" s="235"/>
      <c r="AW264" s="235"/>
      <c r="AX264" s="235"/>
      <c r="AY264" s="235"/>
      <c r="AZ264" s="235"/>
      <c r="BA264" s="235"/>
      <c r="BB264" s="235"/>
      <c r="BC264" s="235"/>
      <c r="BD264" s="235"/>
      <c r="BE264" s="36"/>
    </row>
    <row r="265" spans="1:60" ht="15" customHeight="1" x14ac:dyDescent="0.3">
      <c r="A265" s="277"/>
      <c r="B265" s="277"/>
      <c r="C265" s="243"/>
      <c r="D265" s="243"/>
      <c r="E265" s="243"/>
      <c r="F265" s="243"/>
      <c r="G265" s="243"/>
      <c r="H265" s="243"/>
      <c r="I265" s="243"/>
      <c r="J265" s="243"/>
      <c r="K265" s="243"/>
      <c r="L265" s="243"/>
      <c r="M265" s="243"/>
      <c r="N265" s="243"/>
      <c r="O265" s="118"/>
      <c r="P265" s="118"/>
      <c r="Q265" s="265"/>
      <c r="R265" s="265"/>
      <c r="S265" s="243"/>
      <c r="T265" s="243"/>
      <c r="U265" s="243"/>
      <c r="V265" s="243"/>
      <c r="W265" s="243"/>
      <c r="X265" s="243"/>
      <c r="Y265" s="243"/>
      <c r="Z265" s="243"/>
      <c r="AA265" s="243"/>
      <c r="AB265" s="243"/>
      <c r="AC265" s="243"/>
      <c r="AD265" s="243"/>
      <c r="AE265" s="243"/>
      <c r="AF265" s="243"/>
      <c r="AG265" s="243"/>
      <c r="AH265" s="243"/>
      <c r="AI265" s="243"/>
      <c r="AJ265" s="243"/>
      <c r="AK265" s="243"/>
      <c r="AL265" s="243"/>
      <c r="AM265" s="243"/>
      <c r="AN265" s="243"/>
      <c r="AO265" s="243"/>
      <c r="AP265" s="243"/>
      <c r="AQ265" s="243"/>
      <c r="AR265" s="243"/>
      <c r="AS265" s="243"/>
      <c r="AT265" s="243"/>
      <c r="AU265" s="243"/>
      <c r="AV265" s="243"/>
      <c r="AW265" s="243"/>
      <c r="AX265" s="243"/>
      <c r="AY265" s="243"/>
      <c r="AZ265" s="243"/>
      <c r="BA265" s="243"/>
      <c r="BB265" s="243"/>
      <c r="BC265" s="243"/>
      <c r="BD265" s="243"/>
      <c r="BE265" s="243"/>
      <c r="BF265" s="243"/>
      <c r="BG265" s="243"/>
      <c r="BH265" s="441"/>
    </row>
    <row r="266" spans="1:60" ht="15.75" customHeight="1" x14ac:dyDescent="0.3">
      <c r="A266" s="303" t="s">
        <v>163</v>
      </c>
      <c r="B266" s="303"/>
      <c r="C266" s="303"/>
      <c r="D266" s="303"/>
      <c r="E266" s="303"/>
      <c r="F266" s="303"/>
      <c r="G266" s="303"/>
      <c r="H266" s="303"/>
      <c r="I266" s="303"/>
      <c r="J266" s="303"/>
      <c r="K266" s="303"/>
      <c r="L266" s="303"/>
      <c r="M266" s="303"/>
      <c r="N266" s="34"/>
      <c r="O266" s="118"/>
      <c r="P266" s="118"/>
      <c r="Q266" s="265"/>
      <c r="R266" s="26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441"/>
    </row>
    <row r="267" spans="1:60" ht="15" customHeight="1" x14ac:dyDescent="0.3">
      <c r="A267" s="36"/>
      <c r="B267" s="36"/>
      <c r="C267" s="33"/>
      <c r="D267" s="33"/>
      <c r="E267" s="33"/>
      <c r="F267" s="33"/>
      <c r="G267" s="33"/>
      <c r="H267" s="33"/>
      <c r="I267" s="33"/>
      <c r="J267" s="33"/>
      <c r="K267" s="33"/>
      <c r="L267" s="33"/>
      <c r="M267" s="33"/>
      <c r="N267" s="33"/>
      <c r="O267" s="278"/>
      <c r="P267" s="118"/>
      <c r="Q267" s="265"/>
      <c r="R267" s="265"/>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441"/>
    </row>
    <row r="268" spans="1:60" ht="16.5" customHeight="1" thickBot="1" x14ac:dyDescent="0.35">
      <c r="A268" s="235"/>
      <c r="B268" s="235"/>
      <c r="D268" s="36"/>
      <c r="E268" s="36"/>
      <c r="F268" s="36"/>
      <c r="G268" s="36"/>
      <c r="H268" s="36"/>
      <c r="I268" s="36"/>
      <c r="J268" s="36"/>
      <c r="K268" s="324" t="s">
        <v>32</v>
      </c>
      <c r="L268" s="324"/>
      <c r="O268" s="118"/>
      <c r="P268" s="118"/>
      <c r="Q268" s="244"/>
      <c r="R268" s="244"/>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441"/>
    </row>
    <row r="269" spans="1:60" ht="37.950000000000003" customHeight="1" thickBot="1" x14ac:dyDescent="0.35">
      <c r="A269" s="428" t="s">
        <v>164</v>
      </c>
      <c r="B269" s="377" t="s">
        <v>165</v>
      </c>
      <c r="C269" s="428" t="s">
        <v>166</v>
      </c>
      <c r="D269" s="417" t="s">
        <v>35</v>
      </c>
      <c r="E269" s="358"/>
      <c r="F269" s="417" t="s">
        <v>167</v>
      </c>
      <c r="G269" s="358"/>
      <c r="H269" s="417" t="s">
        <v>37</v>
      </c>
      <c r="I269" s="358"/>
      <c r="J269" s="417" t="s">
        <v>58</v>
      </c>
      <c r="K269" s="358"/>
      <c r="L269" s="417" t="s">
        <v>59</v>
      </c>
      <c r="M269" s="358"/>
      <c r="N269" s="118"/>
      <c r="O269" s="118"/>
      <c r="P269" s="35"/>
      <c r="Q269" s="35"/>
      <c r="R269" s="118"/>
      <c r="S269" s="118"/>
      <c r="T269" s="118"/>
      <c r="U269" s="118"/>
      <c r="V269" s="118"/>
      <c r="W269" s="118"/>
      <c r="X269" s="118"/>
      <c r="Y269" s="118"/>
      <c r="Z269" s="365"/>
      <c r="AA269" s="365"/>
      <c r="AB269" s="365"/>
      <c r="AC269" s="365"/>
      <c r="AD269" s="365"/>
      <c r="AE269" s="365"/>
      <c r="AF269" s="365"/>
      <c r="AG269" s="365"/>
      <c r="AH269" s="365"/>
      <c r="AI269" s="365"/>
      <c r="AJ269" s="365"/>
      <c r="AK269" s="365"/>
      <c r="AL269" s="365"/>
      <c r="AM269" s="365"/>
      <c r="AN269" s="365"/>
      <c r="AO269" s="365"/>
      <c r="AP269" s="365"/>
      <c r="AQ269" s="365"/>
      <c r="AR269" s="365"/>
      <c r="AS269" s="365"/>
      <c r="AT269" s="365"/>
      <c r="AU269" s="365"/>
      <c r="AV269" s="365"/>
      <c r="AW269" s="365"/>
      <c r="AX269" s="365"/>
      <c r="AY269" s="365"/>
      <c r="AZ269" s="365"/>
      <c r="BA269" s="365"/>
      <c r="BB269" s="365"/>
      <c r="BC269" s="365"/>
      <c r="BD269" s="365"/>
      <c r="BE269" s="365"/>
      <c r="BF269" s="365"/>
      <c r="BG269" s="365"/>
      <c r="BH269" s="199"/>
    </row>
    <row r="270" spans="1:60" ht="55.95" customHeight="1" x14ac:dyDescent="0.3">
      <c r="A270" s="429"/>
      <c r="B270" s="378"/>
      <c r="C270" s="429"/>
      <c r="D270" s="428" t="s">
        <v>168</v>
      </c>
      <c r="E270" s="428" t="s">
        <v>169</v>
      </c>
      <c r="F270" s="428" t="s">
        <v>168</v>
      </c>
      <c r="G270" s="428" t="s">
        <v>169</v>
      </c>
      <c r="H270" s="428" t="s">
        <v>168</v>
      </c>
      <c r="I270" s="428" t="s">
        <v>169</v>
      </c>
      <c r="J270" s="428" t="s">
        <v>168</v>
      </c>
      <c r="K270" s="428" t="s">
        <v>169</v>
      </c>
      <c r="L270" s="428" t="s">
        <v>168</v>
      </c>
      <c r="M270" s="428" t="s">
        <v>169</v>
      </c>
      <c r="N270" s="118"/>
      <c r="O270" s="118"/>
      <c r="P270" s="35"/>
      <c r="Q270" s="35"/>
      <c r="R270" s="118"/>
      <c r="S270" s="118"/>
      <c r="T270" s="118"/>
      <c r="U270" s="118"/>
      <c r="V270" s="118"/>
      <c r="W270" s="118"/>
      <c r="X270" s="118"/>
      <c r="Y270" s="118"/>
      <c r="Z270" s="365"/>
      <c r="AA270" s="365"/>
      <c r="AB270" s="365"/>
      <c r="AC270" s="365"/>
      <c r="AD270" s="365"/>
      <c r="AE270" s="365"/>
      <c r="AF270" s="365"/>
      <c r="AG270" s="365"/>
      <c r="AH270" s="365"/>
      <c r="AI270" s="365"/>
      <c r="AJ270" s="365"/>
      <c r="AK270" s="365"/>
      <c r="AL270" s="365"/>
      <c r="AM270" s="365"/>
      <c r="AN270" s="365"/>
      <c r="AO270" s="365"/>
      <c r="AP270" s="365"/>
      <c r="AQ270" s="365"/>
      <c r="AR270" s="365"/>
      <c r="AS270" s="365"/>
      <c r="AT270" s="365"/>
      <c r="AU270" s="365"/>
      <c r="AV270" s="365"/>
      <c r="AW270" s="365"/>
      <c r="AX270" s="365"/>
      <c r="AY270" s="365"/>
      <c r="AZ270" s="365"/>
      <c r="BA270" s="365"/>
      <c r="BB270" s="365"/>
      <c r="BC270" s="365"/>
      <c r="BD270" s="365"/>
      <c r="BE270" s="365"/>
      <c r="BF270" s="365"/>
      <c r="BG270" s="365"/>
      <c r="BH270" s="199"/>
    </row>
    <row r="271" spans="1:60" ht="56.4" customHeight="1" thickBot="1" x14ac:dyDescent="0.35">
      <c r="A271" s="430"/>
      <c r="B271" s="379"/>
      <c r="C271" s="430"/>
      <c r="D271" s="430"/>
      <c r="E271" s="430"/>
      <c r="F271" s="430"/>
      <c r="G271" s="430"/>
      <c r="H271" s="430"/>
      <c r="I271" s="430"/>
      <c r="J271" s="430"/>
      <c r="K271" s="430"/>
      <c r="L271" s="430"/>
      <c r="M271" s="430"/>
      <c r="N271" s="118"/>
      <c r="O271" s="118"/>
      <c r="P271" s="35"/>
      <c r="Q271" s="35"/>
      <c r="R271" s="118"/>
      <c r="S271" s="118"/>
      <c r="T271" s="118"/>
      <c r="U271" s="118"/>
      <c r="V271" s="118"/>
      <c r="W271" s="118"/>
      <c r="X271" s="118"/>
      <c r="Y271" s="118"/>
      <c r="Z271" s="365"/>
      <c r="AA271" s="365"/>
      <c r="AB271" s="365"/>
      <c r="AC271" s="365"/>
      <c r="AD271" s="365"/>
      <c r="AE271" s="365"/>
      <c r="AF271" s="365"/>
      <c r="AG271" s="365"/>
      <c r="AH271" s="365"/>
      <c r="AI271" s="365"/>
      <c r="AJ271" s="365"/>
      <c r="AK271" s="365"/>
      <c r="AL271" s="365"/>
      <c r="AM271" s="365"/>
      <c r="AN271" s="365"/>
      <c r="AO271" s="365"/>
      <c r="AP271" s="365"/>
      <c r="AQ271" s="365"/>
      <c r="AR271" s="365"/>
      <c r="AS271" s="365"/>
      <c r="AT271" s="365"/>
      <c r="AU271" s="365"/>
      <c r="AV271" s="365"/>
      <c r="AW271" s="365"/>
      <c r="AX271" s="365"/>
      <c r="AY271" s="365"/>
      <c r="AZ271" s="365"/>
      <c r="BA271" s="365"/>
      <c r="BB271" s="365"/>
      <c r="BC271" s="365"/>
      <c r="BD271" s="365"/>
      <c r="BE271" s="365"/>
      <c r="BF271" s="365"/>
      <c r="BG271" s="365"/>
      <c r="BH271" s="199"/>
    </row>
    <row r="272" spans="1:60" ht="16.2" thickBot="1" x14ac:dyDescent="0.35">
      <c r="A272" s="251">
        <v>1</v>
      </c>
      <c r="B272" s="126">
        <v>2</v>
      </c>
      <c r="C272" s="126">
        <v>3</v>
      </c>
      <c r="D272" s="126">
        <v>4</v>
      </c>
      <c r="E272" s="126">
        <v>5</v>
      </c>
      <c r="F272" s="126">
        <v>6</v>
      </c>
      <c r="G272" s="126">
        <v>7</v>
      </c>
      <c r="H272" s="126">
        <v>8</v>
      </c>
      <c r="I272" s="126">
        <v>9</v>
      </c>
      <c r="J272" s="126">
        <v>10</v>
      </c>
      <c r="K272" s="126">
        <v>11</v>
      </c>
      <c r="L272" s="251">
        <v>12</v>
      </c>
      <c r="M272" s="126">
        <v>13</v>
      </c>
      <c r="N272" s="118"/>
      <c r="O272" s="118"/>
      <c r="P272" s="35"/>
      <c r="Q272" s="35"/>
      <c r="R272" s="118"/>
      <c r="S272" s="118"/>
      <c r="T272" s="118"/>
      <c r="U272" s="118"/>
      <c r="V272" s="118"/>
      <c r="W272" s="118"/>
      <c r="X272" s="118"/>
      <c r="Y272" s="118"/>
      <c r="Z272" s="365"/>
      <c r="AA272" s="365"/>
      <c r="AB272" s="365"/>
      <c r="AC272" s="365"/>
      <c r="AD272" s="365"/>
      <c r="AE272" s="365"/>
      <c r="AF272" s="365"/>
      <c r="AG272" s="365"/>
      <c r="AH272" s="365"/>
      <c r="AI272" s="365"/>
      <c r="AJ272" s="365"/>
      <c r="AK272" s="365"/>
      <c r="AL272" s="365"/>
      <c r="AM272" s="365"/>
      <c r="AN272" s="365"/>
      <c r="AO272" s="365"/>
      <c r="AP272" s="365"/>
      <c r="AQ272" s="365"/>
      <c r="AR272" s="365"/>
      <c r="AS272" s="365"/>
      <c r="AT272" s="365"/>
      <c r="AU272" s="365"/>
      <c r="AV272" s="365"/>
      <c r="AW272" s="365"/>
      <c r="AX272" s="365"/>
      <c r="AY272" s="365"/>
      <c r="AZ272" s="365"/>
      <c r="BA272" s="365"/>
      <c r="BB272" s="365"/>
      <c r="BC272" s="365"/>
      <c r="BD272" s="365"/>
      <c r="BE272" s="365"/>
      <c r="BF272" s="365"/>
      <c r="BG272" s="365"/>
      <c r="BH272" s="199"/>
    </row>
    <row r="273" spans="1:60" ht="15.75" customHeight="1" thickBot="1" x14ac:dyDescent="0.35">
      <c r="A273" s="251"/>
      <c r="B273" s="127"/>
      <c r="C273" s="117"/>
      <c r="D273" s="117"/>
      <c r="E273" s="117"/>
      <c r="F273" s="117"/>
      <c r="G273" s="117"/>
      <c r="H273" s="117"/>
      <c r="I273" s="117"/>
      <c r="J273" s="117"/>
      <c r="K273" s="117"/>
      <c r="L273" s="117"/>
      <c r="M273" s="117"/>
      <c r="N273" s="118"/>
      <c r="O273" s="118"/>
      <c r="P273" s="36"/>
      <c r="Q273" s="36"/>
      <c r="R273" s="118"/>
      <c r="S273" s="118"/>
      <c r="T273" s="118"/>
      <c r="U273" s="118"/>
      <c r="V273" s="118"/>
      <c r="W273" s="118"/>
      <c r="X273" s="118"/>
      <c r="Y273" s="118"/>
      <c r="Z273" s="365"/>
      <c r="AA273" s="365"/>
      <c r="AB273" s="365"/>
      <c r="AC273" s="365"/>
      <c r="AD273" s="365"/>
      <c r="AE273" s="365"/>
      <c r="AF273" s="365"/>
      <c r="AG273" s="365"/>
      <c r="AH273" s="365"/>
      <c r="AI273" s="365"/>
      <c r="AJ273" s="365"/>
      <c r="AK273" s="365"/>
      <c r="AL273" s="365"/>
      <c r="AM273" s="365"/>
      <c r="AN273" s="365"/>
      <c r="AO273" s="365"/>
      <c r="AP273" s="365"/>
      <c r="AQ273" s="365"/>
      <c r="AR273" s="365"/>
      <c r="AS273" s="365"/>
      <c r="AT273" s="365"/>
      <c r="AU273" s="365"/>
      <c r="AV273" s="365"/>
      <c r="AW273" s="365"/>
      <c r="AX273" s="365"/>
      <c r="AY273" s="365"/>
      <c r="AZ273" s="365"/>
      <c r="BA273" s="365"/>
      <c r="BB273" s="365"/>
      <c r="BC273" s="365"/>
      <c r="BD273" s="365"/>
      <c r="BE273" s="365"/>
      <c r="BF273" s="365"/>
      <c r="BG273" s="365"/>
      <c r="BH273" s="199"/>
    </row>
    <row r="274" spans="1:60" ht="13.2" customHeight="1" thickBot="1" x14ac:dyDescent="0.35">
      <c r="A274" s="251"/>
      <c r="B274" s="127"/>
      <c r="C274" s="117"/>
      <c r="D274" s="117"/>
      <c r="E274" s="117"/>
      <c r="F274" s="117"/>
      <c r="G274" s="117"/>
      <c r="H274" s="117"/>
      <c r="I274" s="117"/>
      <c r="J274" s="117"/>
      <c r="K274" s="117"/>
      <c r="L274" s="117"/>
      <c r="M274" s="117"/>
      <c r="N274" s="118"/>
      <c r="O274" s="118"/>
      <c r="P274" s="118"/>
      <c r="Q274" s="118"/>
      <c r="R274" s="118"/>
      <c r="S274" s="118"/>
      <c r="T274" s="118"/>
      <c r="U274" s="118"/>
      <c r="V274" s="118"/>
      <c r="W274" s="118"/>
      <c r="X274" s="118"/>
      <c r="Y274" s="118"/>
      <c r="Z274" s="365"/>
      <c r="AA274" s="365"/>
      <c r="AB274" s="365"/>
      <c r="AC274" s="365"/>
      <c r="AD274" s="365"/>
      <c r="AE274" s="365"/>
      <c r="AF274" s="365"/>
      <c r="AG274" s="365"/>
      <c r="AH274" s="365"/>
      <c r="AI274" s="365"/>
      <c r="AJ274" s="365"/>
      <c r="AK274" s="365"/>
      <c r="AL274" s="365"/>
      <c r="AM274" s="365"/>
      <c r="AN274" s="365"/>
      <c r="AO274" s="365"/>
      <c r="AP274" s="365"/>
      <c r="AQ274" s="365"/>
      <c r="AR274" s="365"/>
      <c r="AS274" s="365"/>
      <c r="AT274" s="365"/>
      <c r="AU274" s="365"/>
      <c r="AV274" s="365"/>
      <c r="AW274" s="365"/>
      <c r="AX274" s="365"/>
      <c r="AY274" s="365"/>
      <c r="AZ274" s="365"/>
      <c r="BA274" s="365"/>
      <c r="BB274" s="365"/>
      <c r="BC274" s="365"/>
      <c r="BD274" s="365"/>
      <c r="BE274" s="365"/>
      <c r="BF274" s="365"/>
      <c r="BG274" s="365"/>
      <c r="BH274" s="199"/>
    </row>
    <row r="275" spans="1:60" ht="15.75" customHeight="1" thickBot="1" x14ac:dyDescent="0.35">
      <c r="A275" s="251"/>
      <c r="B275" s="127"/>
      <c r="C275" s="117"/>
      <c r="D275" s="117"/>
      <c r="E275" s="117"/>
      <c r="F275" s="117"/>
      <c r="G275" s="117"/>
      <c r="H275" s="117"/>
      <c r="I275" s="117"/>
      <c r="J275" s="117"/>
      <c r="K275" s="117"/>
      <c r="L275" s="117"/>
      <c r="M275" s="117"/>
      <c r="N275" s="118"/>
      <c r="O275" s="118"/>
      <c r="P275" s="118"/>
      <c r="Q275" s="118"/>
      <c r="R275" s="118"/>
      <c r="S275" s="118"/>
      <c r="T275" s="118"/>
      <c r="U275" s="118"/>
      <c r="V275" s="118"/>
      <c r="W275" s="118"/>
      <c r="X275" s="118"/>
      <c r="Y275" s="118"/>
      <c r="Z275" s="365"/>
      <c r="AA275" s="365"/>
      <c r="AB275" s="365"/>
      <c r="AC275" s="365"/>
      <c r="AD275" s="365"/>
      <c r="AE275" s="365"/>
      <c r="AF275" s="365"/>
      <c r="AG275" s="365"/>
      <c r="AH275" s="365"/>
      <c r="AI275" s="365"/>
      <c r="AJ275" s="365"/>
      <c r="AK275" s="365"/>
      <c r="AL275" s="365"/>
      <c r="AM275" s="365"/>
      <c r="AN275" s="365"/>
      <c r="AO275" s="365"/>
      <c r="AP275" s="365"/>
      <c r="AQ275" s="365"/>
      <c r="AR275" s="365"/>
      <c r="AS275" s="365"/>
      <c r="AT275" s="365"/>
      <c r="AU275" s="365"/>
      <c r="AV275" s="365"/>
      <c r="AW275" s="365"/>
      <c r="AX275" s="365"/>
      <c r="AY275" s="365"/>
      <c r="AZ275" s="365"/>
      <c r="BA275" s="365"/>
      <c r="BB275" s="365"/>
      <c r="BC275" s="365"/>
      <c r="BD275" s="365"/>
      <c r="BE275" s="365"/>
      <c r="BF275" s="365"/>
      <c r="BG275" s="365"/>
      <c r="BH275" s="199"/>
    </row>
    <row r="276" spans="1:60" ht="15" customHeight="1" thickBot="1" x14ac:dyDescent="0.35">
      <c r="A276" s="251"/>
      <c r="B276" s="127"/>
      <c r="C276" s="126"/>
      <c r="D276" s="126"/>
      <c r="E276" s="126"/>
      <c r="F276" s="126"/>
      <c r="G276" s="126"/>
      <c r="H276" s="126"/>
      <c r="I276" s="126"/>
      <c r="J276" s="117"/>
      <c r="K276" s="117"/>
      <c r="L276" s="117"/>
      <c r="M276" s="117"/>
      <c r="N276" s="118"/>
      <c r="O276" s="118"/>
      <c r="P276" s="118"/>
      <c r="Q276" s="118"/>
      <c r="R276" s="118"/>
      <c r="S276" s="118"/>
      <c r="T276" s="118"/>
      <c r="U276" s="118"/>
      <c r="V276" s="118"/>
      <c r="W276" s="118"/>
      <c r="X276" s="118"/>
      <c r="Y276" s="118"/>
      <c r="Z276" s="365"/>
      <c r="AA276" s="365"/>
      <c r="AB276" s="365"/>
      <c r="AC276" s="365"/>
      <c r="AD276" s="365"/>
      <c r="AE276" s="365"/>
      <c r="AF276" s="365"/>
      <c r="AG276" s="365"/>
      <c r="AH276" s="365"/>
      <c r="AI276" s="365"/>
      <c r="AJ276" s="365"/>
      <c r="AK276" s="365"/>
      <c r="AL276" s="365"/>
      <c r="AM276" s="365"/>
      <c r="AN276" s="365"/>
      <c r="AO276" s="365"/>
      <c r="AP276" s="365"/>
      <c r="AQ276" s="365"/>
      <c r="AR276" s="365"/>
      <c r="AS276" s="365"/>
      <c r="AT276" s="365"/>
      <c r="AU276" s="365"/>
      <c r="AV276" s="365"/>
      <c r="AW276" s="365"/>
      <c r="AX276" s="365"/>
      <c r="AY276" s="365"/>
      <c r="AZ276" s="365"/>
      <c r="BA276" s="365"/>
      <c r="BB276" s="365"/>
      <c r="BC276" s="365"/>
      <c r="BD276" s="365"/>
      <c r="BE276" s="365"/>
      <c r="BF276" s="365"/>
      <c r="BG276" s="365"/>
      <c r="BH276" s="199"/>
    </row>
    <row r="277" spans="1:60" ht="18" customHeight="1" thickBot="1" x14ac:dyDescent="0.35">
      <c r="A277" s="251"/>
      <c r="B277" s="127"/>
      <c r="C277" s="117"/>
      <c r="D277" s="117"/>
      <c r="E277" s="117"/>
      <c r="F277" s="117"/>
      <c r="G277" s="117"/>
      <c r="H277" s="117"/>
      <c r="I277" s="117"/>
      <c r="J277" s="117"/>
      <c r="K277" s="117"/>
      <c r="L277" s="117"/>
      <c r="M277" s="117"/>
      <c r="N277" s="118"/>
      <c r="O277" s="118"/>
      <c r="P277" s="118"/>
      <c r="Q277" s="118"/>
      <c r="R277" s="118"/>
      <c r="S277" s="118"/>
      <c r="T277" s="118"/>
      <c r="U277" s="118"/>
      <c r="V277" s="118"/>
      <c r="W277" s="118"/>
      <c r="X277" s="118"/>
      <c r="Y277" s="118"/>
      <c r="Z277" s="365"/>
      <c r="AA277" s="365"/>
      <c r="AB277" s="365"/>
      <c r="AC277" s="365"/>
      <c r="AD277" s="365"/>
      <c r="AE277" s="365"/>
      <c r="AF277" s="365"/>
      <c r="AG277" s="365"/>
      <c r="AH277" s="365"/>
      <c r="AI277" s="365"/>
      <c r="AJ277" s="365"/>
      <c r="AK277" s="365"/>
      <c r="AL277" s="365"/>
      <c r="AM277" s="365"/>
      <c r="AN277" s="365"/>
      <c r="AO277" s="365"/>
      <c r="AP277" s="365"/>
      <c r="AQ277" s="365"/>
      <c r="AR277" s="365"/>
      <c r="AS277" s="365"/>
      <c r="AT277" s="365"/>
      <c r="AU277" s="365"/>
      <c r="AV277" s="365"/>
      <c r="AW277" s="365"/>
      <c r="AX277" s="365"/>
      <c r="AY277" s="365"/>
      <c r="AZ277" s="365"/>
      <c r="BA277" s="365"/>
      <c r="BB277" s="365"/>
      <c r="BC277" s="365"/>
      <c r="BD277" s="365"/>
      <c r="BE277" s="365"/>
      <c r="BF277" s="365"/>
      <c r="BG277" s="365"/>
      <c r="BH277" s="199"/>
    </row>
    <row r="278" spans="1:60" ht="15" thickBot="1" x14ac:dyDescent="0.35">
      <c r="A278" s="251"/>
      <c r="B278" s="127"/>
      <c r="C278" s="117"/>
      <c r="D278" s="117"/>
      <c r="E278" s="117"/>
      <c r="F278" s="117"/>
      <c r="G278" s="117"/>
      <c r="H278" s="117"/>
      <c r="I278" s="117"/>
      <c r="J278" s="117"/>
      <c r="K278" s="117"/>
      <c r="L278" s="117"/>
      <c r="M278" s="117"/>
      <c r="N278" s="118"/>
      <c r="O278" s="118"/>
      <c r="P278" s="118"/>
      <c r="Q278" s="118"/>
      <c r="R278" s="118"/>
      <c r="S278" s="118"/>
      <c r="T278" s="118"/>
      <c r="U278" s="118"/>
      <c r="V278" s="118"/>
      <c r="W278" s="118"/>
      <c r="X278" s="118"/>
      <c r="Y278" s="118"/>
      <c r="Z278" s="365"/>
      <c r="AA278" s="365"/>
      <c r="AB278" s="365"/>
      <c r="AC278" s="365"/>
      <c r="AD278" s="365"/>
      <c r="AE278" s="365"/>
      <c r="AF278" s="365"/>
      <c r="AG278" s="365"/>
      <c r="AH278" s="365"/>
      <c r="AI278" s="365"/>
      <c r="AJ278" s="365"/>
      <c r="AK278" s="365"/>
      <c r="AL278" s="365"/>
      <c r="AM278" s="365"/>
      <c r="AN278" s="365"/>
      <c r="AO278" s="365"/>
      <c r="AP278" s="365"/>
      <c r="AQ278" s="365"/>
      <c r="AR278" s="365"/>
      <c r="AS278" s="365"/>
      <c r="AT278" s="365"/>
      <c r="AU278" s="365"/>
      <c r="AV278" s="365"/>
      <c r="AW278" s="365"/>
      <c r="AX278" s="365"/>
      <c r="AY278" s="365"/>
      <c r="AZ278" s="365"/>
      <c r="BA278" s="365"/>
      <c r="BB278" s="365"/>
      <c r="BC278" s="365"/>
      <c r="BD278" s="365"/>
      <c r="BE278" s="365"/>
      <c r="BF278" s="365"/>
      <c r="BG278" s="365"/>
      <c r="BH278" s="199"/>
    </row>
    <row r="279" spans="1:60" ht="15" thickBot="1" x14ac:dyDescent="0.35">
      <c r="A279" s="279"/>
      <c r="B279" s="127"/>
      <c r="C279" s="117"/>
      <c r="D279" s="117"/>
      <c r="E279" s="117"/>
      <c r="F279" s="117"/>
      <c r="G279" s="117"/>
      <c r="H279" s="117"/>
      <c r="I279" s="117"/>
      <c r="J279" s="117"/>
      <c r="K279" s="117"/>
      <c r="L279" s="117"/>
      <c r="M279" s="117"/>
      <c r="N279" s="118"/>
      <c r="O279" s="118"/>
      <c r="P279" s="118"/>
      <c r="Q279" s="118"/>
      <c r="R279" s="118"/>
      <c r="S279" s="118"/>
      <c r="T279" s="118"/>
      <c r="U279" s="118"/>
      <c r="V279" s="118"/>
      <c r="W279" s="118"/>
      <c r="X279" s="118"/>
      <c r="Y279" s="118"/>
      <c r="Z279" s="365"/>
      <c r="AA279" s="365"/>
      <c r="AB279" s="365"/>
      <c r="AC279" s="365"/>
      <c r="AD279" s="365"/>
      <c r="AE279" s="365"/>
      <c r="AF279" s="365"/>
      <c r="AG279" s="365"/>
      <c r="AH279" s="365"/>
      <c r="AI279" s="365"/>
      <c r="AJ279" s="365"/>
      <c r="AK279" s="365"/>
      <c r="AL279" s="365"/>
      <c r="AM279" s="365"/>
      <c r="AN279" s="365"/>
      <c r="AO279" s="365"/>
      <c r="AP279" s="365"/>
      <c r="AQ279" s="365"/>
      <c r="AR279" s="365"/>
      <c r="AS279" s="365"/>
      <c r="AT279" s="365"/>
      <c r="AU279" s="365"/>
      <c r="AV279" s="365"/>
      <c r="AW279" s="365"/>
      <c r="AX279" s="365"/>
      <c r="AY279" s="365"/>
      <c r="AZ279" s="365"/>
      <c r="BA279" s="365"/>
      <c r="BB279" s="365"/>
      <c r="BC279" s="365"/>
      <c r="BD279" s="365"/>
      <c r="BE279" s="365"/>
      <c r="BF279" s="365"/>
      <c r="BG279" s="365"/>
      <c r="BH279" s="199"/>
    </row>
    <row r="280" spans="1:60" ht="15.6" x14ac:dyDescent="0.3">
      <c r="A280" s="277"/>
      <c r="B280" s="244"/>
      <c r="C280" s="244"/>
      <c r="D280" s="244"/>
      <c r="E280" s="244"/>
      <c r="F280" s="244"/>
      <c r="G280" s="244"/>
      <c r="H280" s="244"/>
      <c r="I280" s="244"/>
      <c r="J280" s="244"/>
      <c r="K280" s="244"/>
      <c r="L280" s="244"/>
      <c r="M280" s="244"/>
      <c r="N280" s="244"/>
      <c r="O280" s="118"/>
      <c r="P280" s="118"/>
      <c r="Q280" s="118"/>
      <c r="R280" s="118"/>
      <c r="S280" s="244"/>
      <c r="T280" s="244"/>
      <c r="U280" s="244"/>
      <c r="V280" s="244"/>
      <c r="W280" s="244"/>
      <c r="X280" s="244"/>
      <c r="Y280" s="244"/>
      <c r="Z280" s="244"/>
      <c r="AA280" s="244"/>
      <c r="AB280" s="244"/>
      <c r="AC280" s="244"/>
      <c r="AD280" s="244"/>
      <c r="AE280" s="244"/>
      <c r="AF280" s="244"/>
      <c r="AG280" s="244"/>
      <c r="AH280" s="244"/>
      <c r="AI280" s="244"/>
      <c r="AJ280" s="244"/>
      <c r="AK280" s="244"/>
      <c r="AL280" s="244"/>
      <c r="AM280" s="244"/>
      <c r="AN280" s="244"/>
      <c r="AO280" s="244"/>
      <c r="AP280" s="244"/>
      <c r="AQ280" s="244"/>
      <c r="AR280" s="244"/>
      <c r="AS280" s="244"/>
      <c r="AT280" s="244"/>
      <c r="AU280" s="244"/>
      <c r="AV280" s="244"/>
      <c r="AW280" s="244"/>
      <c r="AX280" s="244"/>
      <c r="AY280" s="244"/>
      <c r="AZ280" s="244"/>
      <c r="BA280" s="244"/>
      <c r="BB280" s="244"/>
      <c r="BC280" s="244"/>
      <c r="BD280" s="244"/>
      <c r="BE280" s="244"/>
      <c r="BF280" s="244"/>
      <c r="BG280" s="244"/>
      <c r="BH280" s="235"/>
    </row>
    <row r="281" spans="1:60" ht="34.950000000000003" customHeight="1" x14ac:dyDescent="0.3">
      <c r="A281" s="408" t="s">
        <v>170</v>
      </c>
      <c r="B281" s="408"/>
      <c r="C281" s="408"/>
      <c r="D281" s="408"/>
      <c r="E281" s="408"/>
      <c r="F281" s="408"/>
      <c r="G281" s="408"/>
      <c r="H281" s="408"/>
      <c r="I281" s="408"/>
      <c r="J281" s="408"/>
      <c r="K281" s="408"/>
      <c r="L281" s="408"/>
      <c r="M281" s="408"/>
      <c r="N281" s="408"/>
      <c r="O281" s="118"/>
      <c r="P281" s="118"/>
      <c r="Q281" s="118"/>
      <c r="R281" s="118"/>
      <c r="S281" s="244"/>
      <c r="T281" s="244"/>
      <c r="U281" s="244"/>
      <c r="V281" s="244"/>
      <c r="W281" s="244"/>
      <c r="X281" s="244"/>
      <c r="Y281" s="244"/>
      <c r="Z281" s="244"/>
      <c r="AA281" s="244"/>
      <c r="AB281" s="244"/>
      <c r="AC281" s="244"/>
      <c r="AD281" s="244"/>
      <c r="AE281" s="244"/>
      <c r="AF281" s="244"/>
      <c r="AG281" s="244"/>
      <c r="AH281" s="244"/>
      <c r="AI281" s="244"/>
      <c r="AJ281" s="244"/>
      <c r="AK281" s="244"/>
      <c r="AL281" s="244"/>
      <c r="AM281" s="244"/>
      <c r="AN281" s="244"/>
      <c r="AO281" s="244"/>
      <c r="AP281" s="244"/>
      <c r="AQ281" s="244"/>
      <c r="AR281" s="244"/>
      <c r="AS281" s="244"/>
      <c r="AT281" s="244"/>
      <c r="AU281" s="244"/>
      <c r="AV281" s="244"/>
      <c r="AW281" s="244"/>
      <c r="AX281" s="244"/>
      <c r="AY281" s="244"/>
      <c r="AZ281" s="244"/>
      <c r="BA281" s="244"/>
      <c r="BB281" s="244"/>
      <c r="BC281" s="244"/>
      <c r="BD281" s="244"/>
      <c r="BE281" s="244"/>
      <c r="BF281" s="244"/>
      <c r="BG281" s="244"/>
      <c r="BH281" s="441"/>
    </row>
    <row r="282" spans="1:60" ht="43.2" customHeight="1" x14ac:dyDescent="0.3">
      <c r="A282" s="444" t="s">
        <v>171</v>
      </c>
      <c r="B282" s="444"/>
      <c r="C282" s="444"/>
      <c r="D282" s="444"/>
      <c r="E282" s="444"/>
      <c r="F282" s="444"/>
      <c r="G282" s="444"/>
      <c r="H282" s="444"/>
      <c r="I282" s="444"/>
      <c r="J282" s="444"/>
      <c r="K282" s="444"/>
      <c r="L282" s="444"/>
      <c r="M282" s="444"/>
      <c r="N282" s="444"/>
      <c r="O282" s="118"/>
      <c r="P282" s="118"/>
      <c r="Q282" s="118"/>
      <c r="R282" s="118"/>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441"/>
    </row>
    <row r="283" spans="1:60" ht="27.75" customHeight="1" x14ac:dyDescent="0.3">
      <c r="A283" s="303" t="s">
        <v>172</v>
      </c>
      <c r="B283" s="303"/>
      <c r="C283" s="303"/>
      <c r="D283" s="303"/>
      <c r="E283" s="303"/>
      <c r="F283" s="303"/>
      <c r="G283" s="303"/>
      <c r="H283" s="303"/>
      <c r="I283" s="303"/>
      <c r="J283" s="303"/>
      <c r="K283" s="34"/>
      <c r="L283" s="34"/>
      <c r="M283" s="34"/>
      <c r="N283" s="34"/>
      <c r="O283" s="118"/>
      <c r="P283" s="118"/>
      <c r="Q283" s="118"/>
      <c r="R283" s="118"/>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441"/>
    </row>
    <row r="284" spans="1:60" ht="15.6" x14ac:dyDescent="0.3">
      <c r="A284" s="34"/>
      <c r="B284" s="34"/>
      <c r="C284" s="34"/>
      <c r="D284" s="34"/>
      <c r="E284" s="34"/>
      <c r="F284" s="34"/>
      <c r="G284" s="34"/>
      <c r="H284" s="34"/>
      <c r="I284" s="34"/>
      <c r="J284" s="34"/>
      <c r="K284" s="34"/>
      <c r="L284" s="34"/>
      <c r="M284" s="34"/>
      <c r="N284" s="34"/>
      <c r="O284" s="118"/>
      <c r="P284" s="118"/>
      <c r="Q284" s="118"/>
      <c r="R284" s="118"/>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441"/>
    </row>
    <row r="285" spans="1:60" ht="15.6" customHeight="1" x14ac:dyDescent="0.3">
      <c r="A285" s="303" t="s">
        <v>173</v>
      </c>
      <c r="B285" s="303"/>
      <c r="C285" s="303"/>
      <c r="D285" s="303"/>
      <c r="E285" s="303"/>
      <c r="F285" s="303"/>
      <c r="G285" s="303"/>
      <c r="H285" s="303"/>
      <c r="I285" s="303"/>
      <c r="J285" s="303"/>
      <c r="K285" s="303"/>
      <c r="L285" s="34"/>
      <c r="M285" s="34"/>
      <c r="N285" s="34"/>
      <c r="O285" s="118"/>
      <c r="P285" s="118"/>
      <c r="Q285" s="118"/>
      <c r="R285" s="118"/>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441"/>
    </row>
    <row r="286" spans="1:60" ht="16.5" customHeight="1" thickBot="1" x14ac:dyDescent="0.35">
      <c r="A286" s="235"/>
      <c r="B286" s="36"/>
      <c r="C286" s="36"/>
      <c r="D286" s="36"/>
      <c r="E286" s="36"/>
      <c r="F286" s="36"/>
      <c r="G286" s="36"/>
      <c r="H286" s="36"/>
      <c r="I286" s="36"/>
      <c r="J286" s="36"/>
      <c r="K286" s="36"/>
      <c r="L286" s="36"/>
      <c r="M286" s="324" t="s">
        <v>32</v>
      </c>
      <c r="N286" s="324"/>
      <c r="O286" s="118"/>
      <c r="P286" s="118"/>
      <c r="Q286" s="118"/>
      <c r="R286" s="118"/>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441"/>
    </row>
    <row r="287" spans="1:60" ht="23.4" customHeight="1" x14ac:dyDescent="0.3">
      <c r="A287" s="447" t="s">
        <v>174</v>
      </c>
      <c r="B287" s="428" t="s">
        <v>34</v>
      </c>
      <c r="C287" s="418" t="s">
        <v>175</v>
      </c>
      <c r="D287" s="377"/>
      <c r="E287" s="428" t="s">
        <v>176</v>
      </c>
      <c r="F287" s="418" t="s">
        <v>177</v>
      </c>
      <c r="G287" s="377"/>
      <c r="H287" s="418" t="s">
        <v>178</v>
      </c>
      <c r="I287" s="377"/>
      <c r="J287" s="418" t="s">
        <v>179</v>
      </c>
      <c r="K287" s="377"/>
      <c r="L287" s="418" t="s">
        <v>180</v>
      </c>
      <c r="M287" s="377"/>
      <c r="N287" s="428" t="s">
        <v>181</v>
      </c>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445"/>
      <c r="AU287" s="445"/>
      <c r="AV287" s="445"/>
      <c r="AW287" s="445"/>
      <c r="AX287" s="445"/>
      <c r="AY287" s="445"/>
      <c r="AZ287" s="445"/>
      <c r="BA287" s="445"/>
      <c r="BB287" s="445"/>
      <c r="BC287" s="445"/>
      <c r="BD287" s="365"/>
      <c r="BE287" s="365"/>
      <c r="BF287" s="365"/>
      <c r="BG287" s="365"/>
      <c r="BH287" s="36"/>
    </row>
    <row r="288" spans="1:60" ht="29.4" customHeight="1" thickBot="1" x14ac:dyDescent="0.35">
      <c r="A288" s="448"/>
      <c r="B288" s="429"/>
      <c r="C288" s="419"/>
      <c r="D288" s="378"/>
      <c r="E288" s="429"/>
      <c r="F288" s="419"/>
      <c r="G288" s="378"/>
      <c r="H288" s="419"/>
      <c r="I288" s="378"/>
      <c r="J288" s="419"/>
      <c r="K288" s="378"/>
      <c r="L288" s="420"/>
      <c r="M288" s="379"/>
      <c r="N288" s="429"/>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445"/>
      <c r="AU288" s="445"/>
      <c r="AV288" s="445"/>
      <c r="AW288" s="445"/>
      <c r="AX288" s="445"/>
      <c r="AY288" s="445"/>
      <c r="AZ288" s="445"/>
      <c r="BA288" s="445"/>
      <c r="BB288" s="445"/>
      <c r="BC288" s="445"/>
      <c r="BD288" s="365"/>
      <c r="BE288" s="365"/>
      <c r="BF288" s="365"/>
      <c r="BG288" s="365"/>
      <c r="BH288" s="416"/>
    </row>
    <row r="289" spans="1:60" ht="31.2" customHeight="1" thickBot="1" x14ac:dyDescent="0.35">
      <c r="A289" s="449"/>
      <c r="B289" s="430"/>
      <c r="C289" s="420"/>
      <c r="D289" s="379"/>
      <c r="E289" s="430"/>
      <c r="F289" s="420"/>
      <c r="G289" s="379"/>
      <c r="H289" s="420"/>
      <c r="I289" s="379"/>
      <c r="J289" s="420"/>
      <c r="K289" s="379"/>
      <c r="L289" s="126" t="s">
        <v>182</v>
      </c>
      <c r="M289" s="126" t="s">
        <v>183</v>
      </c>
      <c r="N289" s="430"/>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247"/>
      <c r="AP289" s="247"/>
      <c r="AQ289" s="247"/>
      <c r="AR289" s="247"/>
      <c r="AS289" s="247"/>
      <c r="AT289" s="445"/>
      <c r="AU289" s="445"/>
      <c r="AV289" s="445"/>
      <c r="AW289" s="445"/>
      <c r="AX289" s="445"/>
      <c r="AY289" s="445"/>
      <c r="AZ289" s="445"/>
      <c r="BA289" s="445"/>
      <c r="BB289" s="445"/>
      <c r="BC289" s="445"/>
      <c r="BD289" s="446"/>
      <c r="BE289" s="446"/>
      <c r="BF289" s="446"/>
      <c r="BG289" s="446"/>
      <c r="BH289" s="416"/>
    </row>
    <row r="290" spans="1:60" ht="16.2" thickBot="1" x14ac:dyDescent="0.35">
      <c r="A290" s="126">
        <v>1</v>
      </c>
      <c r="B290" s="126">
        <v>2</v>
      </c>
      <c r="C290" s="417">
        <v>3</v>
      </c>
      <c r="D290" s="358"/>
      <c r="E290" s="126">
        <v>4</v>
      </c>
      <c r="F290" s="417">
        <v>5</v>
      </c>
      <c r="G290" s="358"/>
      <c r="H290" s="417">
        <v>6</v>
      </c>
      <c r="I290" s="358"/>
      <c r="J290" s="417">
        <v>7</v>
      </c>
      <c r="K290" s="358"/>
      <c r="L290" s="126">
        <v>8</v>
      </c>
      <c r="M290" s="126">
        <v>9</v>
      </c>
      <c r="N290" s="126">
        <v>10</v>
      </c>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365"/>
      <c r="AU290" s="365"/>
      <c r="AV290" s="365"/>
      <c r="AW290" s="365"/>
      <c r="AX290" s="365"/>
      <c r="AY290" s="365"/>
      <c r="AZ290" s="365"/>
      <c r="BA290" s="365"/>
      <c r="BB290" s="365"/>
      <c r="BC290" s="365"/>
      <c r="BD290" s="365"/>
      <c r="BE290" s="365"/>
      <c r="BF290" s="365"/>
      <c r="BG290" s="365"/>
      <c r="BH290" s="36"/>
    </row>
    <row r="291" spans="1:60" ht="18" customHeight="1" thickBot="1" x14ac:dyDescent="0.35">
      <c r="A291" s="126">
        <v>2000</v>
      </c>
      <c r="B291" s="26" t="s">
        <v>184</v>
      </c>
      <c r="C291" s="454">
        <f>C292+C297+C313+C316+C320+C324</f>
        <v>16814434.649999999</v>
      </c>
      <c r="D291" s="455"/>
      <c r="E291" s="280">
        <f>E323</f>
        <v>16814186.649999999</v>
      </c>
      <c r="F291" s="417"/>
      <c r="G291" s="358"/>
      <c r="H291" s="436"/>
      <c r="I291" s="437"/>
      <c r="J291" s="417"/>
      <c r="K291" s="358"/>
      <c r="L291" s="117"/>
      <c r="M291" s="117"/>
      <c r="N291" s="281">
        <f>E291+H291</f>
        <v>16814186.649999999</v>
      </c>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24"/>
      <c r="AU291" s="24"/>
      <c r="AV291" s="24"/>
      <c r="AW291" s="24"/>
      <c r="AX291" s="24"/>
      <c r="AY291" s="24"/>
      <c r="AZ291" s="24"/>
      <c r="BA291" s="24"/>
      <c r="BB291" s="24"/>
      <c r="BC291" s="24"/>
      <c r="BD291" s="24"/>
      <c r="BE291" s="24"/>
      <c r="BF291" s="24"/>
      <c r="BG291" s="24"/>
      <c r="BH291" s="36"/>
    </row>
    <row r="292" spans="1:60" ht="28.2" customHeight="1" thickBot="1" x14ac:dyDescent="0.35">
      <c r="A292" s="126">
        <v>2100</v>
      </c>
      <c r="B292" s="26" t="s">
        <v>185</v>
      </c>
      <c r="C292" s="450"/>
      <c r="D292" s="451"/>
      <c r="E292" s="282"/>
      <c r="F292" s="417"/>
      <c r="G292" s="358"/>
      <c r="H292" s="436"/>
      <c r="I292" s="437"/>
      <c r="J292" s="417"/>
      <c r="K292" s="358"/>
      <c r="L292" s="117"/>
      <c r="M292" s="117"/>
      <c r="N292" s="281">
        <f t="shared" ref="N292:N346" si="27">E292+H292</f>
        <v>0</v>
      </c>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24"/>
      <c r="AU292" s="24"/>
      <c r="AV292" s="24"/>
      <c r="AW292" s="24"/>
      <c r="AX292" s="24"/>
      <c r="AY292" s="24"/>
      <c r="AZ292" s="24"/>
      <c r="BA292" s="24"/>
      <c r="BB292" s="24"/>
      <c r="BC292" s="24"/>
      <c r="BD292" s="24"/>
      <c r="BE292" s="24"/>
      <c r="BF292" s="24"/>
      <c r="BG292" s="24"/>
      <c r="BH292" s="36"/>
    </row>
    <row r="293" spans="1:60" ht="18" customHeight="1" thickBot="1" x14ac:dyDescent="0.35">
      <c r="A293" s="126">
        <v>2110</v>
      </c>
      <c r="B293" s="26" t="s">
        <v>64</v>
      </c>
      <c r="C293" s="450"/>
      <c r="D293" s="451"/>
      <c r="E293" s="282"/>
      <c r="F293" s="417"/>
      <c r="G293" s="358"/>
      <c r="H293" s="436"/>
      <c r="I293" s="437"/>
      <c r="J293" s="417"/>
      <c r="K293" s="358"/>
      <c r="L293" s="117"/>
      <c r="M293" s="117"/>
      <c r="N293" s="281">
        <f t="shared" si="27"/>
        <v>0</v>
      </c>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24"/>
      <c r="AU293" s="24"/>
      <c r="AV293" s="24"/>
      <c r="AW293" s="24"/>
      <c r="AX293" s="24"/>
      <c r="AY293" s="24"/>
      <c r="AZ293" s="24"/>
      <c r="BA293" s="24"/>
      <c r="BB293" s="24"/>
      <c r="BC293" s="24"/>
      <c r="BD293" s="24"/>
      <c r="BE293" s="24"/>
      <c r="BF293" s="24"/>
      <c r="BG293" s="24"/>
      <c r="BH293" s="36"/>
    </row>
    <row r="294" spans="1:60" ht="18" customHeight="1" thickBot="1" x14ac:dyDescent="0.35">
      <c r="A294" s="126">
        <v>2111</v>
      </c>
      <c r="B294" s="26" t="s">
        <v>186</v>
      </c>
      <c r="C294" s="452"/>
      <c r="D294" s="453"/>
      <c r="E294" s="282"/>
      <c r="F294" s="417"/>
      <c r="G294" s="358"/>
      <c r="H294" s="436"/>
      <c r="I294" s="437"/>
      <c r="J294" s="417"/>
      <c r="K294" s="358"/>
      <c r="L294" s="117"/>
      <c r="M294" s="117"/>
      <c r="N294" s="281">
        <f t="shared" si="27"/>
        <v>0</v>
      </c>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24"/>
      <c r="AU294" s="24"/>
      <c r="AV294" s="24"/>
      <c r="AW294" s="24"/>
      <c r="AX294" s="24"/>
      <c r="AY294" s="24"/>
      <c r="AZ294" s="24"/>
      <c r="BA294" s="24"/>
      <c r="BB294" s="24"/>
      <c r="BC294" s="24"/>
      <c r="BD294" s="24"/>
      <c r="BE294" s="24"/>
      <c r="BF294" s="24"/>
      <c r="BG294" s="24"/>
      <c r="BH294" s="36"/>
    </row>
    <row r="295" spans="1:60" ht="27" customHeight="1" thickBot="1" x14ac:dyDescent="0.35">
      <c r="A295" s="126">
        <v>2112</v>
      </c>
      <c r="B295" s="26" t="s">
        <v>187</v>
      </c>
      <c r="C295" s="458"/>
      <c r="D295" s="459"/>
      <c r="E295" s="282"/>
      <c r="F295" s="417"/>
      <c r="G295" s="358"/>
      <c r="H295" s="436"/>
      <c r="I295" s="437"/>
      <c r="J295" s="417"/>
      <c r="K295" s="358"/>
      <c r="L295" s="117"/>
      <c r="M295" s="117"/>
      <c r="N295" s="281">
        <f t="shared" si="27"/>
        <v>0</v>
      </c>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24"/>
      <c r="AU295" s="24"/>
      <c r="AV295" s="24"/>
      <c r="AW295" s="24"/>
      <c r="AX295" s="24"/>
      <c r="AY295" s="24"/>
      <c r="AZ295" s="24"/>
      <c r="BA295" s="24"/>
      <c r="BB295" s="24"/>
      <c r="BC295" s="24"/>
      <c r="BD295" s="24"/>
      <c r="BE295" s="24"/>
      <c r="BF295" s="24"/>
      <c r="BG295" s="24"/>
      <c r="BH295" s="36"/>
    </row>
    <row r="296" spans="1:60" ht="18" customHeight="1" thickBot="1" x14ac:dyDescent="0.35">
      <c r="A296" s="126">
        <v>2120</v>
      </c>
      <c r="B296" s="26" t="s">
        <v>65</v>
      </c>
      <c r="C296" s="452"/>
      <c r="D296" s="453"/>
      <c r="E296" s="282"/>
      <c r="F296" s="417"/>
      <c r="G296" s="358"/>
      <c r="H296" s="436"/>
      <c r="I296" s="437"/>
      <c r="J296" s="417"/>
      <c r="K296" s="358"/>
      <c r="L296" s="117"/>
      <c r="M296" s="117"/>
      <c r="N296" s="281">
        <f t="shared" si="27"/>
        <v>0</v>
      </c>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24"/>
      <c r="AU296" s="24"/>
      <c r="AV296" s="24"/>
      <c r="AW296" s="24"/>
      <c r="AX296" s="24"/>
      <c r="AY296" s="24"/>
      <c r="AZ296" s="24"/>
      <c r="BA296" s="24"/>
      <c r="BB296" s="24"/>
      <c r="BC296" s="24"/>
      <c r="BD296" s="24"/>
      <c r="BE296" s="24"/>
      <c r="BF296" s="24"/>
      <c r="BG296" s="24"/>
      <c r="BH296" s="36"/>
    </row>
    <row r="297" spans="1:60" ht="18" customHeight="1" thickBot="1" x14ac:dyDescent="0.35">
      <c r="A297" s="126">
        <v>2200</v>
      </c>
      <c r="B297" s="26" t="s">
        <v>188</v>
      </c>
      <c r="C297" s="456"/>
      <c r="D297" s="457"/>
      <c r="E297" s="282"/>
      <c r="F297" s="417"/>
      <c r="G297" s="358"/>
      <c r="H297" s="436"/>
      <c r="I297" s="437"/>
      <c r="J297" s="417"/>
      <c r="K297" s="358"/>
      <c r="L297" s="117"/>
      <c r="M297" s="117"/>
      <c r="N297" s="281">
        <f t="shared" si="27"/>
        <v>0</v>
      </c>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24"/>
      <c r="AU297" s="24"/>
      <c r="AV297" s="24"/>
      <c r="AW297" s="24"/>
      <c r="AX297" s="24"/>
      <c r="AY297" s="24"/>
      <c r="AZ297" s="24"/>
      <c r="BA297" s="24"/>
      <c r="BB297" s="24"/>
      <c r="BC297" s="24"/>
      <c r="BD297" s="24"/>
      <c r="BE297" s="24"/>
      <c r="BF297" s="24"/>
      <c r="BG297" s="24"/>
      <c r="BH297" s="36"/>
    </row>
    <row r="298" spans="1:60" ht="27" customHeight="1" thickBot="1" x14ac:dyDescent="0.35">
      <c r="A298" s="126">
        <v>2210</v>
      </c>
      <c r="B298" s="26" t="s">
        <v>66</v>
      </c>
      <c r="C298" s="458"/>
      <c r="D298" s="459"/>
      <c r="E298" s="282"/>
      <c r="F298" s="417"/>
      <c r="G298" s="358"/>
      <c r="H298" s="436"/>
      <c r="I298" s="437"/>
      <c r="J298" s="417"/>
      <c r="K298" s="358"/>
      <c r="L298" s="117"/>
      <c r="M298" s="117"/>
      <c r="N298" s="281">
        <f t="shared" si="27"/>
        <v>0</v>
      </c>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24"/>
      <c r="AU298" s="24"/>
      <c r="AV298" s="24"/>
      <c r="AW298" s="24"/>
      <c r="AX298" s="24"/>
      <c r="AY298" s="24"/>
      <c r="AZ298" s="24"/>
      <c r="BA298" s="24"/>
      <c r="BB298" s="24"/>
      <c r="BC298" s="24"/>
      <c r="BD298" s="24"/>
      <c r="BE298" s="24"/>
      <c r="BF298" s="24"/>
      <c r="BG298" s="24"/>
      <c r="BH298" s="36"/>
    </row>
    <row r="299" spans="1:60" ht="27" customHeight="1" thickBot="1" x14ac:dyDescent="0.35">
      <c r="A299" s="126">
        <v>2220</v>
      </c>
      <c r="B299" s="26" t="s">
        <v>67</v>
      </c>
      <c r="C299" s="458"/>
      <c r="D299" s="459"/>
      <c r="E299" s="282"/>
      <c r="F299" s="417"/>
      <c r="G299" s="358"/>
      <c r="H299" s="436"/>
      <c r="I299" s="437"/>
      <c r="J299" s="417"/>
      <c r="K299" s="358"/>
      <c r="L299" s="117"/>
      <c r="M299" s="117"/>
      <c r="N299" s="281">
        <f t="shared" si="27"/>
        <v>0</v>
      </c>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24"/>
      <c r="AU299" s="24"/>
      <c r="AV299" s="24"/>
      <c r="AW299" s="24"/>
      <c r="AX299" s="24"/>
      <c r="AY299" s="24"/>
      <c r="AZ299" s="24"/>
      <c r="BA299" s="24"/>
      <c r="BB299" s="24"/>
      <c r="BC299" s="24"/>
      <c r="BD299" s="24"/>
      <c r="BE299" s="24"/>
      <c r="BF299" s="24"/>
      <c r="BG299" s="24"/>
      <c r="BH299" s="36"/>
    </row>
    <row r="300" spans="1:60" ht="18" customHeight="1" thickBot="1" x14ac:dyDescent="0.35">
      <c r="A300" s="126">
        <v>2230</v>
      </c>
      <c r="B300" s="26" t="s">
        <v>68</v>
      </c>
      <c r="C300" s="458"/>
      <c r="D300" s="459"/>
      <c r="E300" s="282"/>
      <c r="F300" s="417"/>
      <c r="G300" s="358"/>
      <c r="H300" s="436"/>
      <c r="I300" s="437"/>
      <c r="J300" s="417"/>
      <c r="K300" s="358"/>
      <c r="L300" s="117"/>
      <c r="M300" s="117"/>
      <c r="N300" s="281">
        <f t="shared" si="27"/>
        <v>0</v>
      </c>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24"/>
      <c r="AU300" s="24"/>
      <c r="AV300" s="24"/>
      <c r="AW300" s="24"/>
      <c r="AX300" s="24"/>
      <c r="AY300" s="24"/>
      <c r="AZ300" s="24"/>
      <c r="BA300" s="24"/>
      <c r="BB300" s="24"/>
      <c r="BC300" s="24"/>
      <c r="BD300" s="24"/>
      <c r="BE300" s="24"/>
      <c r="BF300" s="24"/>
      <c r="BG300" s="24"/>
      <c r="BH300" s="36"/>
    </row>
    <row r="301" spans="1:60" ht="18" customHeight="1" thickBot="1" x14ac:dyDescent="0.35">
      <c r="A301" s="126">
        <v>2240</v>
      </c>
      <c r="B301" s="26" t="s">
        <v>69</v>
      </c>
      <c r="C301" s="458"/>
      <c r="D301" s="459"/>
      <c r="E301" s="282"/>
      <c r="F301" s="417"/>
      <c r="G301" s="358"/>
      <c r="H301" s="436"/>
      <c r="I301" s="437"/>
      <c r="J301" s="417"/>
      <c r="K301" s="358"/>
      <c r="L301" s="117"/>
      <c r="M301" s="117"/>
      <c r="N301" s="281">
        <f t="shared" si="27"/>
        <v>0</v>
      </c>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24"/>
      <c r="AU301" s="24"/>
      <c r="AV301" s="24"/>
      <c r="AW301" s="24"/>
      <c r="AX301" s="24"/>
      <c r="AY301" s="24"/>
      <c r="AZ301" s="24"/>
      <c r="BA301" s="24"/>
      <c r="BB301" s="24"/>
      <c r="BC301" s="24"/>
      <c r="BD301" s="24"/>
      <c r="BE301" s="24"/>
      <c r="BF301" s="24"/>
      <c r="BG301" s="24"/>
      <c r="BH301" s="36"/>
    </row>
    <row r="302" spans="1:60" ht="18" customHeight="1" thickBot="1" x14ac:dyDescent="0.35">
      <c r="A302" s="126">
        <v>2250</v>
      </c>
      <c r="B302" s="26" t="s">
        <v>70</v>
      </c>
      <c r="C302" s="458"/>
      <c r="D302" s="459"/>
      <c r="E302" s="282"/>
      <c r="F302" s="417"/>
      <c r="G302" s="358"/>
      <c r="H302" s="436"/>
      <c r="I302" s="437"/>
      <c r="J302" s="417"/>
      <c r="K302" s="358"/>
      <c r="L302" s="117"/>
      <c r="M302" s="117"/>
      <c r="N302" s="281">
        <f t="shared" si="27"/>
        <v>0</v>
      </c>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24"/>
      <c r="AU302" s="24"/>
      <c r="AV302" s="24"/>
      <c r="AW302" s="24"/>
      <c r="AX302" s="24"/>
      <c r="AY302" s="24"/>
      <c r="AZ302" s="24"/>
      <c r="BA302" s="24"/>
      <c r="BB302" s="24"/>
      <c r="BC302" s="24"/>
      <c r="BD302" s="24"/>
      <c r="BE302" s="24"/>
      <c r="BF302" s="24"/>
      <c r="BG302" s="24"/>
      <c r="BH302" s="36"/>
    </row>
    <row r="303" spans="1:60" ht="29.4" customHeight="1" thickBot="1" x14ac:dyDescent="0.35">
      <c r="A303" s="126">
        <v>2260</v>
      </c>
      <c r="B303" s="26" t="s">
        <v>189</v>
      </c>
      <c r="C303" s="460"/>
      <c r="D303" s="461"/>
      <c r="E303" s="282"/>
      <c r="F303" s="417"/>
      <c r="G303" s="358"/>
      <c r="H303" s="436"/>
      <c r="I303" s="437"/>
      <c r="J303" s="417"/>
      <c r="K303" s="358"/>
      <c r="L303" s="117"/>
      <c r="M303" s="117"/>
      <c r="N303" s="281">
        <f t="shared" si="27"/>
        <v>0</v>
      </c>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24"/>
      <c r="AU303" s="24"/>
      <c r="AV303" s="24"/>
      <c r="AW303" s="24"/>
      <c r="AX303" s="24"/>
      <c r="AY303" s="24"/>
      <c r="AZ303" s="24"/>
      <c r="BA303" s="24"/>
      <c r="BB303" s="24"/>
      <c r="BC303" s="24"/>
      <c r="BD303" s="24"/>
      <c r="BE303" s="24"/>
      <c r="BF303" s="24"/>
      <c r="BG303" s="24"/>
      <c r="BH303" s="36"/>
    </row>
    <row r="304" spans="1:60" ht="29.4" customHeight="1" thickBot="1" x14ac:dyDescent="0.35">
      <c r="A304" s="126">
        <v>2270</v>
      </c>
      <c r="B304" s="26" t="s">
        <v>71</v>
      </c>
      <c r="C304" s="462"/>
      <c r="D304" s="463"/>
      <c r="E304" s="282"/>
      <c r="F304" s="417"/>
      <c r="G304" s="358"/>
      <c r="H304" s="436"/>
      <c r="I304" s="437"/>
      <c r="J304" s="417"/>
      <c r="K304" s="358"/>
      <c r="L304" s="117"/>
      <c r="M304" s="117"/>
      <c r="N304" s="281">
        <f t="shared" si="27"/>
        <v>0</v>
      </c>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24"/>
      <c r="AU304" s="24"/>
      <c r="AV304" s="24"/>
      <c r="AW304" s="24"/>
      <c r="AX304" s="24"/>
      <c r="AY304" s="24"/>
      <c r="AZ304" s="24"/>
      <c r="BA304" s="24"/>
      <c r="BB304" s="24"/>
      <c r="BC304" s="24"/>
      <c r="BD304" s="24"/>
      <c r="BE304" s="24"/>
      <c r="BF304" s="24"/>
      <c r="BG304" s="24"/>
      <c r="BH304" s="36"/>
    </row>
    <row r="305" spans="1:60" ht="18" customHeight="1" thickBot="1" x14ac:dyDescent="0.35">
      <c r="A305" s="126">
        <v>2271</v>
      </c>
      <c r="B305" s="26" t="s">
        <v>72</v>
      </c>
      <c r="C305" s="458"/>
      <c r="D305" s="459"/>
      <c r="E305" s="282"/>
      <c r="F305" s="417"/>
      <c r="G305" s="358"/>
      <c r="H305" s="436"/>
      <c r="I305" s="437"/>
      <c r="J305" s="417"/>
      <c r="K305" s="358"/>
      <c r="L305" s="117"/>
      <c r="M305" s="117"/>
      <c r="N305" s="281">
        <f t="shared" si="27"/>
        <v>0</v>
      </c>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24"/>
      <c r="AU305" s="24"/>
      <c r="AV305" s="24"/>
      <c r="AW305" s="24"/>
      <c r="AX305" s="24"/>
      <c r="AY305" s="24"/>
      <c r="AZ305" s="24"/>
      <c r="BA305" s="24"/>
      <c r="BB305" s="24"/>
      <c r="BC305" s="24"/>
      <c r="BD305" s="24"/>
      <c r="BE305" s="24"/>
      <c r="BF305" s="24"/>
      <c r="BG305" s="24"/>
      <c r="BH305" s="36"/>
    </row>
    <row r="306" spans="1:60" ht="25.95" customHeight="1" thickBot="1" x14ac:dyDescent="0.35">
      <c r="A306" s="126">
        <v>2272</v>
      </c>
      <c r="B306" s="26" t="s">
        <v>73</v>
      </c>
      <c r="C306" s="458"/>
      <c r="D306" s="459"/>
      <c r="E306" s="282"/>
      <c r="F306" s="417"/>
      <c r="G306" s="358"/>
      <c r="H306" s="436"/>
      <c r="I306" s="437"/>
      <c r="J306" s="417"/>
      <c r="K306" s="358"/>
      <c r="L306" s="117"/>
      <c r="M306" s="117"/>
      <c r="N306" s="281">
        <f t="shared" si="27"/>
        <v>0</v>
      </c>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24"/>
      <c r="AU306" s="24"/>
      <c r="AV306" s="24"/>
      <c r="AW306" s="24"/>
      <c r="AX306" s="24"/>
      <c r="AY306" s="24"/>
      <c r="AZ306" s="24"/>
      <c r="BA306" s="24"/>
      <c r="BB306" s="24"/>
      <c r="BC306" s="24"/>
      <c r="BD306" s="24"/>
      <c r="BE306" s="24"/>
      <c r="BF306" s="24"/>
      <c r="BG306" s="24"/>
      <c r="BH306" s="36"/>
    </row>
    <row r="307" spans="1:60" ht="18" customHeight="1" thickBot="1" x14ac:dyDescent="0.35">
      <c r="A307" s="126">
        <v>2273</v>
      </c>
      <c r="B307" s="26" t="s">
        <v>74</v>
      </c>
      <c r="C307" s="458"/>
      <c r="D307" s="459"/>
      <c r="E307" s="282"/>
      <c r="F307" s="417"/>
      <c r="G307" s="358"/>
      <c r="H307" s="436"/>
      <c r="I307" s="437"/>
      <c r="J307" s="417"/>
      <c r="K307" s="358"/>
      <c r="L307" s="117"/>
      <c r="M307" s="117"/>
      <c r="N307" s="281">
        <f t="shared" si="27"/>
        <v>0</v>
      </c>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24"/>
      <c r="AU307" s="24"/>
      <c r="AV307" s="24"/>
      <c r="AW307" s="24"/>
      <c r="AX307" s="24"/>
      <c r="AY307" s="24"/>
      <c r="AZ307" s="24"/>
      <c r="BA307" s="24"/>
      <c r="BB307" s="24"/>
      <c r="BC307" s="24"/>
      <c r="BD307" s="24"/>
      <c r="BE307" s="24"/>
      <c r="BF307" s="24"/>
      <c r="BG307" s="24"/>
      <c r="BH307" s="36"/>
    </row>
    <row r="308" spans="1:60" ht="18" customHeight="1" thickBot="1" x14ac:dyDescent="0.35">
      <c r="A308" s="126">
        <v>2274</v>
      </c>
      <c r="B308" s="26" t="s">
        <v>190</v>
      </c>
      <c r="C308" s="458"/>
      <c r="D308" s="459"/>
      <c r="E308" s="282"/>
      <c r="F308" s="417"/>
      <c r="G308" s="358"/>
      <c r="H308" s="436"/>
      <c r="I308" s="437"/>
      <c r="J308" s="417"/>
      <c r="K308" s="358"/>
      <c r="L308" s="117"/>
      <c r="M308" s="117"/>
      <c r="N308" s="281">
        <f t="shared" si="27"/>
        <v>0</v>
      </c>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24"/>
      <c r="AU308" s="24"/>
      <c r="AV308" s="24"/>
      <c r="AW308" s="24"/>
      <c r="AX308" s="24"/>
      <c r="AY308" s="24"/>
      <c r="AZ308" s="24"/>
      <c r="BA308" s="24"/>
      <c r="BB308" s="24"/>
      <c r="BC308" s="24"/>
      <c r="BD308" s="24"/>
      <c r="BE308" s="24"/>
      <c r="BF308" s="24"/>
      <c r="BG308" s="24"/>
      <c r="BH308" s="36"/>
    </row>
    <row r="309" spans="1:60" ht="18" customHeight="1" thickBot="1" x14ac:dyDescent="0.35">
      <c r="A309" s="126">
        <v>2275</v>
      </c>
      <c r="B309" s="26" t="s">
        <v>191</v>
      </c>
      <c r="C309" s="458"/>
      <c r="D309" s="459"/>
      <c r="E309" s="282"/>
      <c r="F309" s="417"/>
      <c r="G309" s="358"/>
      <c r="H309" s="436"/>
      <c r="I309" s="437"/>
      <c r="J309" s="417"/>
      <c r="K309" s="358"/>
      <c r="L309" s="117"/>
      <c r="M309" s="117"/>
      <c r="N309" s="281">
        <f t="shared" si="27"/>
        <v>0</v>
      </c>
      <c r="O309" s="27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24"/>
      <c r="AU309" s="24"/>
      <c r="AV309" s="24"/>
      <c r="AW309" s="24"/>
      <c r="AX309" s="24"/>
      <c r="AY309" s="24"/>
      <c r="AZ309" s="24"/>
      <c r="BA309" s="24"/>
      <c r="BB309" s="24"/>
      <c r="BC309" s="24"/>
      <c r="BD309" s="24"/>
      <c r="BE309" s="24"/>
      <c r="BF309" s="24"/>
      <c r="BG309" s="24"/>
      <c r="BH309" s="36"/>
    </row>
    <row r="310" spans="1:60" ht="30.6" customHeight="1" thickBot="1" x14ac:dyDescent="0.35">
      <c r="A310" s="126">
        <v>2280</v>
      </c>
      <c r="B310" s="26" t="s">
        <v>192</v>
      </c>
      <c r="C310" s="456"/>
      <c r="D310" s="457"/>
      <c r="E310" s="282"/>
      <c r="F310" s="417"/>
      <c r="G310" s="358"/>
      <c r="H310" s="436"/>
      <c r="I310" s="437"/>
      <c r="J310" s="417"/>
      <c r="K310" s="358"/>
      <c r="L310" s="117"/>
      <c r="M310" s="117"/>
      <c r="N310" s="281">
        <f t="shared" si="27"/>
        <v>0</v>
      </c>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24"/>
      <c r="AU310" s="24"/>
      <c r="AV310" s="24"/>
      <c r="AW310" s="24"/>
      <c r="AX310" s="24"/>
      <c r="AY310" s="24"/>
      <c r="AZ310" s="24"/>
      <c r="BA310" s="24"/>
      <c r="BB310" s="24"/>
      <c r="BC310" s="24"/>
      <c r="BD310" s="24"/>
      <c r="BE310" s="24"/>
      <c r="BF310" s="24"/>
      <c r="BG310" s="24"/>
      <c r="BH310" s="36"/>
    </row>
    <row r="311" spans="1:60" ht="39" customHeight="1" thickBot="1" x14ac:dyDescent="0.35">
      <c r="A311" s="126">
        <v>2281</v>
      </c>
      <c r="B311" s="26" t="s">
        <v>193</v>
      </c>
      <c r="C311" s="458"/>
      <c r="D311" s="459"/>
      <c r="E311" s="282"/>
      <c r="F311" s="417"/>
      <c r="G311" s="358"/>
      <c r="H311" s="436"/>
      <c r="I311" s="437"/>
      <c r="J311" s="417"/>
      <c r="K311" s="358"/>
      <c r="L311" s="117"/>
      <c r="M311" s="117"/>
      <c r="N311" s="281">
        <f t="shared" si="27"/>
        <v>0</v>
      </c>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24"/>
      <c r="AU311" s="24"/>
      <c r="AV311" s="24"/>
      <c r="AW311" s="24"/>
      <c r="AX311" s="24"/>
      <c r="AY311" s="24"/>
      <c r="AZ311" s="24"/>
      <c r="BA311" s="24"/>
      <c r="BB311" s="24"/>
      <c r="BC311" s="24"/>
      <c r="BD311" s="24"/>
      <c r="BE311" s="24"/>
      <c r="BF311" s="24"/>
      <c r="BG311" s="24"/>
      <c r="BH311" s="36"/>
    </row>
    <row r="312" spans="1:60" ht="41.25" customHeight="1" thickBot="1" x14ac:dyDescent="0.35">
      <c r="A312" s="126">
        <v>2282</v>
      </c>
      <c r="B312" s="26" t="s">
        <v>75</v>
      </c>
      <c r="C312" s="458"/>
      <c r="D312" s="459"/>
      <c r="E312" s="282"/>
      <c r="F312" s="417"/>
      <c r="G312" s="358"/>
      <c r="H312" s="436"/>
      <c r="I312" s="437"/>
      <c r="J312" s="417"/>
      <c r="K312" s="358"/>
      <c r="L312" s="117"/>
      <c r="M312" s="117"/>
      <c r="N312" s="281">
        <f t="shared" si="27"/>
        <v>0</v>
      </c>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24"/>
      <c r="AU312" s="24"/>
      <c r="AV312" s="24"/>
      <c r="AW312" s="24"/>
      <c r="AX312" s="24"/>
      <c r="AY312" s="24"/>
      <c r="AZ312" s="24"/>
      <c r="BA312" s="24"/>
      <c r="BB312" s="24"/>
      <c r="BC312" s="24"/>
      <c r="BD312" s="24"/>
      <c r="BE312" s="24"/>
      <c r="BF312" s="24"/>
      <c r="BG312" s="24"/>
      <c r="BH312" s="36"/>
    </row>
    <row r="313" spans="1:60" ht="18" customHeight="1" thickBot="1" x14ac:dyDescent="0.35">
      <c r="A313" s="126">
        <v>2400</v>
      </c>
      <c r="B313" s="26" t="s">
        <v>194</v>
      </c>
      <c r="C313" s="458"/>
      <c r="D313" s="459"/>
      <c r="E313" s="282"/>
      <c r="F313" s="417"/>
      <c r="G313" s="358"/>
      <c r="H313" s="436"/>
      <c r="I313" s="437"/>
      <c r="J313" s="417"/>
      <c r="K313" s="358"/>
      <c r="L313" s="117"/>
      <c r="M313" s="117"/>
      <c r="N313" s="281">
        <f t="shared" si="27"/>
        <v>0</v>
      </c>
      <c r="O313" s="34"/>
      <c r="P313" s="35"/>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24"/>
      <c r="AU313" s="24"/>
      <c r="AV313" s="24"/>
      <c r="AW313" s="24"/>
      <c r="AX313" s="24"/>
      <c r="AY313" s="24"/>
      <c r="AZ313" s="24"/>
      <c r="BA313" s="24"/>
      <c r="BB313" s="24"/>
      <c r="BC313" s="24"/>
      <c r="BD313" s="24"/>
      <c r="BE313" s="24"/>
      <c r="BF313" s="24"/>
      <c r="BG313" s="24"/>
      <c r="BH313" s="36"/>
    </row>
    <row r="314" spans="1:60" ht="28.95" customHeight="1" thickBot="1" x14ac:dyDescent="0.35">
      <c r="A314" s="126">
        <v>2410</v>
      </c>
      <c r="B314" s="26" t="s">
        <v>195</v>
      </c>
      <c r="C314" s="458"/>
      <c r="D314" s="459"/>
      <c r="E314" s="282"/>
      <c r="F314" s="417"/>
      <c r="G314" s="358"/>
      <c r="H314" s="436"/>
      <c r="I314" s="437"/>
      <c r="J314" s="417"/>
      <c r="K314" s="358"/>
      <c r="L314" s="117"/>
      <c r="M314" s="117"/>
      <c r="N314" s="281">
        <f t="shared" si="27"/>
        <v>0</v>
      </c>
      <c r="O314" s="36"/>
      <c r="P314" s="36"/>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24"/>
      <c r="AU314" s="24"/>
      <c r="AV314" s="24"/>
      <c r="AW314" s="24"/>
      <c r="AX314" s="24"/>
      <c r="AY314" s="24"/>
      <c r="AZ314" s="24"/>
      <c r="BA314" s="24"/>
      <c r="BB314" s="24"/>
      <c r="BC314" s="24"/>
      <c r="BD314" s="24"/>
      <c r="BE314" s="24"/>
      <c r="BF314" s="24"/>
      <c r="BG314" s="24"/>
      <c r="BH314" s="36"/>
    </row>
    <row r="315" spans="1:60" ht="26.25" customHeight="1" thickBot="1" x14ac:dyDescent="0.35">
      <c r="A315" s="126">
        <v>2420</v>
      </c>
      <c r="B315" s="26" t="s">
        <v>196</v>
      </c>
      <c r="C315" s="458"/>
      <c r="D315" s="459"/>
      <c r="E315" s="282"/>
      <c r="F315" s="417"/>
      <c r="G315" s="358"/>
      <c r="H315" s="436"/>
      <c r="I315" s="437"/>
      <c r="J315" s="417"/>
      <c r="K315" s="358"/>
      <c r="L315" s="117"/>
      <c r="M315" s="117"/>
      <c r="N315" s="281">
        <f t="shared" si="27"/>
        <v>0</v>
      </c>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24"/>
      <c r="AU315" s="24"/>
      <c r="AV315" s="24"/>
      <c r="AW315" s="24"/>
      <c r="AX315" s="24"/>
      <c r="AY315" s="24"/>
      <c r="AZ315" s="24"/>
      <c r="BA315" s="24"/>
      <c r="BB315" s="24"/>
      <c r="BC315" s="24"/>
      <c r="BD315" s="24"/>
      <c r="BE315" s="24"/>
      <c r="BF315" s="24"/>
      <c r="BG315" s="24"/>
      <c r="BH315" s="36"/>
    </row>
    <row r="316" spans="1:60" ht="18" customHeight="1" thickBot="1" x14ac:dyDescent="0.35">
      <c r="A316" s="126">
        <v>2600</v>
      </c>
      <c r="B316" s="26" t="s">
        <v>197</v>
      </c>
      <c r="C316" s="456"/>
      <c r="D316" s="457"/>
      <c r="E316" s="282"/>
      <c r="F316" s="417"/>
      <c r="G316" s="358"/>
      <c r="H316" s="436"/>
      <c r="I316" s="437"/>
      <c r="J316" s="417"/>
      <c r="K316" s="358"/>
      <c r="L316" s="117"/>
      <c r="M316" s="117"/>
      <c r="N316" s="281">
        <f t="shared" si="27"/>
        <v>0</v>
      </c>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24"/>
      <c r="AU316" s="24"/>
      <c r="AV316" s="24"/>
      <c r="AW316" s="24"/>
      <c r="AX316" s="24"/>
      <c r="AY316" s="24"/>
      <c r="AZ316" s="24"/>
      <c r="BA316" s="24"/>
      <c r="BB316" s="24"/>
      <c r="BC316" s="24"/>
      <c r="BD316" s="24"/>
      <c r="BE316" s="24"/>
      <c r="BF316" s="24"/>
      <c r="BG316" s="24"/>
      <c r="BH316" s="36"/>
    </row>
    <row r="317" spans="1:60" ht="41.25" customHeight="1" thickBot="1" x14ac:dyDescent="0.35">
      <c r="A317" s="126">
        <v>2610</v>
      </c>
      <c r="B317" s="26" t="s">
        <v>198</v>
      </c>
      <c r="C317" s="458"/>
      <c r="D317" s="459"/>
      <c r="E317" s="282"/>
      <c r="F317" s="417"/>
      <c r="G317" s="358"/>
      <c r="H317" s="436"/>
      <c r="I317" s="437"/>
      <c r="J317" s="417"/>
      <c r="K317" s="358"/>
      <c r="L317" s="117"/>
      <c r="M317" s="117"/>
      <c r="N317" s="281">
        <f t="shared" si="27"/>
        <v>0</v>
      </c>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24"/>
      <c r="AU317" s="24"/>
      <c r="AV317" s="24"/>
      <c r="AW317" s="24"/>
      <c r="AX317" s="24"/>
      <c r="AY317" s="24"/>
      <c r="AZ317" s="24"/>
      <c r="BA317" s="24"/>
      <c r="BB317" s="24"/>
      <c r="BC317" s="24"/>
      <c r="BD317" s="24"/>
      <c r="BE317" s="24"/>
      <c r="BF317" s="24"/>
      <c r="BG317" s="24"/>
      <c r="BH317" s="36"/>
    </row>
    <row r="318" spans="1:60" ht="27" customHeight="1" thickBot="1" x14ac:dyDescent="0.35">
      <c r="A318" s="126">
        <v>2620</v>
      </c>
      <c r="B318" s="26" t="s">
        <v>199</v>
      </c>
      <c r="C318" s="458"/>
      <c r="D318" s="459"/>
      <c r="E318" s="282"/>
      <c r="F318" s="417"/>
      <c r="G318" s="358"/>
      <c r="H318" s="436"/>
      <c r="I318" s="437"/>
      <c r="J318" s="417"/>
      <c r="K318" s="358"/>
      <c r="L318" s="117"/>
      <c r="M318" s="117"/>
      <c r="N318" s="281">
        <f t="shared" si="27"/>
        <v>0</v>
      </c>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24"/>
      <c r="AU318" s="24"/>
      <c r="AV318" s="24"/>
      <c r="AW318" s="24"/>
      <c r="AX318" s="24"/>
      <c r="AY318" s="24"/>
      <c r="AZ318" s="24"/>
      <c r="BA318" s="24"/>
      <c r="BB318" s="24"/>
      <c r="BC318" s="24"/>
      <c r="BD318" s="24"/>
      <c r="BE318" s="24"/>
      <c r="BF318" s="24"/>
      <c r="BG318" s="24"/>
      <c r="BH318" s="36"/>
    </row>
    <row r="319" spans="1:60" ht="27" customHeight="1" thickBot="1" x14ac:dyDescent="0.35">
      <c r="A319" s="126">
        <v>2630</v>
      </c>
      <c r="B319" s="26" t="s">
        <v>200</v>
      </c>
      <c r="C319" s="458"/>
      <c r="D319" s="459"/>
      <c r="E319" s="282"/>
      <c r="F319" s="417"/>
      <c r="G319" s="358"/>
      <c r="H319" s="436"/>
      <c r="I319" s="437"/>
      <c r="J319" s="417"/>
      <c r="K319" s="358"/>
      <c r="L319" s="117"/>
      <c r="M319" s="117"/>
      <c r="N319" s="281">
        <f t="shared" si="27"/>
        <v>0</v>
      </c>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24"/>
      <c r="AU319" s="24"/>
      <c r="AV319" s="24"/>
      <c r="AW319" s="24"/>
      <c r="AX319" s="24"/>
      <c r="AY319" s="24"/>
      <c r="AZ319" s="24"/>
      <c r="BA319" s="24"/>
      <c r="BB319" s="24"/>
      <c r="BC319" s="24"/>
      <c r="BD319" s="24"/>
      <c r="BE319" s="24"/>
      <c r="BF319" s="24"/>
      <c r="BG319" s="24"/>
      <c r="BH319" s="36"/>
    </row>
    <row r="320" spans="1:60" ht="18" customHeight="1" thickBot="1" x14ac:dyDescent="0.35">
      <c r="A320" s="126">
        <v>2700</v>
      </c>
      <c r="B320" s="26" t="s">
        <v>76</v>
      </c>
      <c r="C320" s="464">
        <f>C323</f>
        <v>16814434.649999999</v>
      </c>
      <c r="D320" s="465"/>
      <c r="E320" s="280">
        <f>E323</f>
        <v>16814186.649999999</v>
      </c>
      <c r="F320" s="417"/>
      <c r="G320" s="358"/>
      <c r="H320" s="436"/>
      <c r="I320" s="437"/>
      <c r="J320" s="417"/>
      <c r="K320" s="358"/>
      <c r="L320" s="117"/>
      <c r="M320" s="117"/>
      <c r="N320" s="281">
        <f t="shared" si="27"/>
        <v>16814186.649999999</v>
      </c>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24"/>
      <c r="AU320" s="24"/>
      <c r="AV320" s="24"/>
      <c r="AW320" s="24"/>
      <c r="AX320" s="24"/>
      <c r="AY320" s="24"/>
      <c r="AZ320" s="24"/>
      <c r="BA320" s="24"/>
      <c r="BB320" s="24"/>
      <c r="BC320" s="24"/>
      <c r="BD320" s="24"/>
      <c r="BE320" s="24"/>
      <c r="BF320" s="24"/>
      <c r="BG320" s="24"/>
      <c r="BH320" s="36"/>
    </row>
    <row r="321" spans="1:60" ht="18" customHeight="1" thickBot="1" x14ac:dyDescent="0.35">
      <c r="A321" s="126">
        <v>2710</v>
      </c>
      <c r="B321" s="26" t="s">
        <v>77</v>
      </c>
      <c r="C321" s="458"/>
      <c r="D321" s="459"/>
      <c r="E321" s="282"/>
      <c r="F321" s="417"/>
      <c r="G321" s="358"/>
      <c r="H321" s="436"/>
      <c r="I321" s="437"/>
      <c r="J321" s="417"/>
      <c r="K321" s="358"/>
      <c r="L321" s="117"/>
      <c r="M321" s="117"/>
      <c r="N321" s="281">
        <f t="shared" si="27"/>
        <v>0</v>
      </c>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24"/>
      <c r="AU321" s="24"/>
      <c r="AV321" s="24"/>
      <c r="AW321" s="24"/>
      <c r="AX321" s="24"/>
      <c r="AY321" s="24"/>
      <c r="AZ321" s="24"/>
      <c r="BA321" s="24"/>
      <c r="BB321" s="24"/>
      <c r="BC321" s="24"/>
      <c r="BD321" s="24"/>
      <c r="BE321" s="24"/>
      <c r="BF321" s="24"/>
      <c r="BG321" s="24"/>
      <c r="BH321" s="36"/>
    </row>
    <row r="322" spans="1:60" ht="18" customHeight="1" thickBot="1" x14ac:dyDescent="0.35">
      <c r="A322" s="126">
        <v>2720</v>
      </c>
      <c r="B322" s="26" t="s">
        <v>201</v>
      </c>
      <c r="C322" s="458"/>
      <c r="D322" s="459"/>
      <c r="E322" s="282"/>
      <c r="F322" s="417"/>
      <c r="G322" s="358"/>
      <c r="H322" s="436"/>
      <c r="I322" s="437"/>
      <c r="J322" s="417"/>
      <c r="K322" s="358"/>
      <c r="L322" s="117"/>
      <c r="M322" s="117"/>
      <c r="N322" s="281">
        <f t="shared" si="27"/>
        <v>0</v>
      </c>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24"/>
      <c r="AU322" s="24"/>
      <c r="AV322" s="24"/>
      <c r="AW322" s="24"/>
      <c r="AX322" s="24"/>
      <c r="AY322" s="24"/>
      <c r="AZ322" s="24"/>
      <c r="BA322" s="24"/>
      <c r="BB322" s="24"/>
      <c r="BC322" s="24"/>
      <c r="BD322" s="24"/>
      <c r="BE322" s="24"/>
      <c r="BF322" s="24"/>
      <c r="BG322" s="24"/>
      <c r="BH322" s="36"/>
    </row>
    <row r="323" spans="1:60" ht="18" customHeight="1" thickBot="1" x14ac:dyDescent="0.35">
      <c r="A323" s="126">
        <v>2730</v>
      </c>
      <c r="B323" s="26" t="s">
        <v>78</v>
      </c>
      <c r="C323" s="464">
        <v>16814434.649999999</v>
      </c>
      <c r="D323" s="465"/>
      <c r="E323" s="280">
        <v>16814186.649999999</v>
      </c>
      <c r="F323" s="417"/>
      <c r="G323" s="358"/>
      <c r="H323" s="436"/>
      <c r="I323" s="437"/>
      <c r="J323" s="417"/>
      <c r="K323" s="358"/>
      <c r="L323" s="117"/>
      <c r="M323" s="117"/>
      <c r="N323" s="281">
        <f t="shared" si="27"/>
        <v>16814186.649999999</v>
      </c>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24"/>
      <c r="AU323" s="24"/>
      <c r="AV323" s="24"/>
      <c r="AW323" s="24"/>
      <c r="AX323" s="24"/>
      <c r="AY323" s="24"/>
      <c r="AZ323" s="24"/>
      <c r="BA323" s="24"/>
      <c r="BB323" s="24"/>
      <c r="BC323" s="24"/>
      <c r="BD323" s="24"/>
      <c r="BE323" s="24"/>
      <c r="BF323" s="24"/>
      <c r="BG323" s="24"/>
      <c r="BH323" s="36"/>
    </row>
    <row r="324" spans="1:60" ht="18" customHeight="1" thickBot="1" x14ac:dyDescent="0.35">
      <c r="A324" s="126">
        <v>2800</v>
      </c>
      <c r="B324" s="26" t="s">
        <v>202</v>
      </c>
      <c r="C324" s="458"/>
      <c r="D324" s="459"/>
      <c r="E324" s="282"/>
      <c r="F324" s="417"/>
      <c r="G324" s="358"/>
      <c r="H324" s="436"/>
      <c r="I324" s="437"/>
      <c r="J324" s="417"/>
      <c r="K324" s="358"/>
      <c r="L324" s="117"/>
      <c r="M324" s="117"/>
      <c r="N324" s="281">
        <f t="shared" si="27"/>
        <v>0</v>
      </c>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24"/>
      <c r="AU324" s="24"/>
      <c r="AV324" s="24"/>
      <c r="AW324" s="24"/>
      <c r="AX324" s="24"/>
      <c r="AY324" s="24"/>
      <c r="AZ324" s="24"/>
      <c r="BA324" s="24"/>
      <c r="BB324" s="24"/>
      <c r="BC324" s="24"/>
      <c r="BD324" s="24"/>
      <c r="BE324" s="24"/>
      <c r="BF324" s="24"/>
      <c r="BG324" s="24"/>
      <c r="BH324" s="36"/>
    </row>
    <row r="325" spans="1:60" ht="18" customHeight="1" thickBot="1" x14ac:dyDescent="0.35">
      <c r="A325" s="126">
        <v>9000</v>
      </c>
      <c r="B325" s="26" t="s">
        <v>203</v>
      </c>
      <c r="C325" s="458"/>
      <c r="D325" s="459"/>
      <c r="E325" s="282"/>
      <c r="F325" s="417"/>
      <c r="G325" s="358"/>
      <c r="H325" s="436"/>
      <c r="I325" s="437"/>
      <c r="J325" s="417"/>
      <c r="K325" s="358"/>
      <c r="L325" s="117"/>
      <c r="M325" s="117"/>
      <c r="N325" s="281">
        <f t="shared" si="27"/>
        <v>0</v>
      </c>
      <c r="O325" s="118"/>
      <c r="P325" s="118"/>
      <c r="Q325" s="35"/>
      <c r="R325" s="35"/>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24"/>
      <c r="AU325" s="24"/>
      <c r="AV325" s="24"/>
      <c r="AW325" s="24"/>
      <c r="AX325" s="24"/>
      <c r="AY325" s="24"/>
      <c r="AZ325" s="24"/>
      <c r="BA325" s="24"/>
      <c r="BB325" s="24"/>
      <c r="BC325" s="24"/>
      <c r="BD325" s="24"/>
      <c r="BE325" s="24"/>
      <c r="BF325" s="24"/>
      <c r="BG325" s="24"/>
      <c r="BH325" s="36"/>
    </row>
    <row r="326" spans="1:60" ht="18" customHeight="1" thickBot="1" x14ac:dyDescent="0.35">
      <c r="A326" s="126">
        <v>3000</v>
      </c>
      <c r="B326" s="26" t="s">
        <v>204</v>
      </c>
      <c r="C326" s="456"/>
      <c r="D326" s="457"/>
      <c r="E326" s="282"/>
      <c r="F326" s="417"/>
      <c r="G326" s="358"/>
      <c r="H326" s="436"/>
      <c r="I326" s="437"/>
      <c r="J326" s="417"/>
      <c r="K326" s="358"/>
      <c r="L326" s="117"/>
      <c r="M326" s="117"/>
      <c r="N326" s="281">
        <f t="shared" si="27"/>
        <v>0</v>
      </c>
      <c r="O326" s="118"/>
      <c r="P326" s="118"/>
      <c r="Q326" s="36"/>
      <c r="R326" s="36"/>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24"/>
      <c r="AU326" s="24"/>
      <c r="AV326" s="24"/>
      <c r="AW326" s="24"/>
      <c r="AX326" s="24"/>
      <c r="AY326" s="24"/>
      <c r="AZ326" s="24"/>
      <c r="BA326" s="24"/>
      <c r="BB326" s="24"/>
      <c r="BC326" s="24"/>
      <c r="BD326" s="24"/>
      <c r="BE326" s="24"/>
      <c r="BF326" s="24"/>
      <c r="BG326" s="24"/>
      <c r="BH326" s="36"/>
    </row>
    <row r="327" spans="1:60" ht="18" customHeight="1" thickBot="1" x14ac:dyDescent="0.35">
      <c r="A327" s="126">
        <v>3100</v>
      </c>
      <c r="B327" s="26" t="s">
        <v>205</v>
      </c>
      <c r="C327" s="456"/>
      <c r="D327" s="457"/>
      <c r="E327" s="282"/>
      <c r="F327" s="417"/>
      <c r="G327" s="358"/>
      <c r="H327" s="436"/>
      <c r="I327" s="437"/>
      <c r="J327" s="417"/>
      <c r="K327" s="358"/>
      <c r="L327" s="117"/>
      <c r="M327" s="117"/>
      <c r="N327" s="281">
        <f t="shared" si="27"/>
        <v>0</v>
      </c>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24"/>
      <c r="AU327" s="24"/>
      <c r="AV327" s="24"/>
      <c r="AW327" s="24"/>
      <c r="AX327" s="24"/>
      <c r="AY327" s="24"/>
      <c r="AZ327" s="24"/>
      <c r="BA327" s="24"/>
      <c r="BB327" s="24"/>
      <c r="BC327" s="24"/>
      <c r="BD327" s="24"/>
      <c r="BE327" s="24"/>
      <c r="BF327" s="24"/>
      <c r="BG327" s="24"/>
      <c r="BH327" s="36"/>
    </row>
    <row r="328" spans="1:60" ht="29.4" customHeight="1" thickBot="1" x14ac:dyDescent="0.35">
      <c r="A328" s="126">
        <v>3110</v>
      </c>
      <c r="B328" s="26" t="s">
        <v>80</v>
      </c>
      <c r="C328" s="458"/>
      <c r="D328" s="459"/>
      <c r="E328" s="282"/>
      <c r="F328" s="417"/>
      <c r="G328" s="358"/>
      <c r="H328" s="436"/>
      <c r="I328" s="437"/>
      <c r="J328" s="417"/>
      <c r="K328" s="358"/>
      <c r="L328" s="117"/>
      <c r="M328" s="117"/>
      <c r="N328" s="281">
        <f t="shared" si="27"/>
        <v>0</v>
      </c>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24"/>
      <c r="AU328" s="24"/>
      <c r="AV328" s="24"/>
      <c r="AW328" s="24"/>
      <c r="AX328" s="24"/>
      <c r="AY328" s="24"/>
      <c r="AZ328" s="24"/>
      <c r="BA328" s="24"/>
      <c r="BB328" s="24"/>
      <c r="BC328" s="24"/>
      <c r="BD328" s="24"/>
      <c r="BE328" s="24"/>
      <c r="BF328" s="24"/>
      <c r="BG328" s="24"/>
      <c r="BH328" s="36"/>
    </row>
    <row r="329" spans="1:60" ht="18" customHeight="1" thickBot="1" x14ac:dyDescent="0.35">
      <c r="A329" s="126">
        <v>3120</v>
      </c>
      <c r="B329" s="26" t="s">
        <v>206</v>
      </c>
      <c r="C329" s="456"/>
      <c r="D329" s="457"/>
      <c r="E329" s="282"/>
      <c r="F329" s="417"/>
      <c r="G329" s="358"/>
      <c r="H329" s="436"/>
      <c r="I329" s="437"/>
      <c r="J329" s="417"/>
      <c r="K329" s="358"/>
      <c r="L329" s="117"/>
      <c r="M329" s="117"/>
      <c r="N329" s="281">
        <f t="shared" si="27"/>
        <v>0</v>
      </c>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24"/>
      <c r="AU329" s="24"/>
      <c r="AV329" s="24"/>
      <c r="AW329" s="24"/>
      <c r="AX329" s="24"/>
      <c r="AY329" s="24"/>
      <c r="AZ329" s="24"/>
      <c r="BA329" s="24"/>
      <c r="BB329" s="24"/>
      <c r="BC329" s="24"/>
      <c r="BD329" s="24"/>
      <c r="BE329" s="24"/>
      <c r="BF329" s="24"/>
      <c r="BG329" s="24"/>
      <c r="BH329" s="36"/>
    </row>
    <row r="330" spans="1:60" ht="18" customHeight="1" thickBot="1" x14ac:dyDescent="0.35">
      <c r="A330" s="126">
        <v>3121</v>
      </c>
      <c r="B330" s="26" t="s">
        <v>207</v>
      </c>
      <c r="C330" s="458"/>
      <c r="D330" s="459"/>
      <c r="E330" s="282"/>
      <c r="F330" s="417"/>
      <c r="G330" s="358"/>
      <c r="H330" s="436"/>
      <c r="I330" s="437"/>
      <c r="J330" s="417"/>
      <c r="K330" s="358"/>
      <c r="L330" s="117"/>
      <c r="M330" s="117"/>
      <c r="N330" s="281">
        <f t="shared" si="27"/>
        <v>0</v>
      </c>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24"/>
      <c r="AU330" s="24"/>
      <c r="AV330" s="24"/>
      <c r="AW330" s="24"/>
      <c r="AX330" s="24"/>
      <c r="AY330" s="24"/>
      <c r="AZ330" s="24"/>
      <c r="BA330" s="24"/>
      <c r="BB330" s="24"/>
      <c r="BC330" s="24"/>
      <c r="BD330" s="24"/>
      <c r="BE330" s="24"/>
      <c r="BF330" s="24"/>
      <c r="BG330" s="24"/>
      <c r="BH330" s="36"/>
    </row>
    <row r="331" spans="1:60" ht="30" customHeight="1" thickBot="1" x14ac:dyDescent="0.35">
      <c r="A331" s="126">
        <v>3122</v>
      </c>
      <c r="B331" s="26" t="s">
        <v>208</v>
      </c>
      <c r="C331" s="458"/>
      <c r="D331" s="459"/>
      <c r="E331" s="282"/>
      <c r="F331" s="417"/>
      <c r="G331" s="358"/>
      <c r="H331" s="436"/>
      <c r="I331" s="437"/>
      <c r="J331" s="417"/>
      <c r="K331" s="358"/>
      <c r="L331" s="117"/>
      <c r="M331" s="117"/>
      <c r="N331" s="281">
        <f t="shared" si="27"/>
        <v>0</v>
      </c>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24"/>
      <c r="AU331" s="24"/>
      <c r="AV331" s="24"/>
      <c r="AW331" s="24"/>
      <c r="AX331" s="24"/>
      <c r="AY331" s="24"/>
      <c r="AZ331" s="24"/>
      <c r="BA331" s="24"/>
      <c r="BB331" s="24"/>
      <c r="BC331" s="24"/>
      <c r="BD331" s="24"/>
      <c r="BE331" s="24"/>
      <c r="BF331" s="24"/>
      <c r="BG331" s="24"/>
      <c r="BH331" s="36"/>
    </row>
    <row r="332" spans="1:60" ht="18" customHeight="1" thickBot="1" x14ac:dyDescent="0.35">
      <c r="A332" s="126">
        <v>3130</v>
      </c>
      <c r="B332" s="26" t="s">
        <v>81</v>
      </c>
      <c r="C332" s="456"/>
      <c r="D332" s="457"/>
      <c r="E332" s="282"/>
      <c r="F332" s="417"/>
      <c r="G332" s="358"/>
      <c r="H332" s="436"/>
      <c r="I332" s="437"/>
      <c r="J332" s="417"/>
      <c r="K332" s="358"/>
      <c r="L332" s="117"/>
      <c r="M332" s="117"/>
      <c r="N332" s="281">
        <f t="shared" si="27"/>
        <v>0</v>
      </c>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24"/>
      <c r="AU332" s="24"/>
      <c r="AV332" s="24"/>
      <c r="AW332" s="24"/>
      <c r="AX332" s="24"/>
      <c r="AY332" s="24"/>
      <c r="AZ332" s="24"/>
      <c r="BA332" s="24"/>
      <c r="BB332" s="24"/>
      <c r="BC332" s="24"/>
      <c r="BD332" s="24"/>
      <c r="BE332" s="24"/>
      <c r="BF332" s="24"/>
      <c r="BG332" s="24"/>
      <c r="BH332" s="36"/>
    </row>
    <row r="333" spans="1:60" ht="27.6" customHeight="1" thickBot="1" x14ac:dyDescent="0.35">
      <c r="A333" s="126">
        <v>3131</v>
      </c>
      <c r="B333" s="26" t="s">
        <v>209</v>
      </c>
      <c r="C333" s="458"/>
      <c r="D333" s="459"/>
      <c r="E333" s="282"/>
      <c r="F333" s="417"/>
      <c r="G333" s="358"/>
      <c r="H333" s="436"/>
      <c r="I333" s="437"/>
      <c r="J333" s="417"/>
      <c r="K333" s="358"/>
      <c r="L333" s="117"/>
      <c r="M333" s="117"/>
      <c r="N333" s="281">
        <f t="shared" si="27"/>
        <v>0</v>
      </c>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24"/>
      <c r="AU333" s="24"/>
      <c r="AV333" s="24"/>
      <c r="AW333" s="24"/>
      <c r="AX333" s="24"/>
      <c r="AY333" s="24"/>
      <c r="AZ333" s="24"/>
      <c r="BA333" s="24"/>
      <c r="BB333" s="24"/>
      <c r="BC333" s="24"/>
      <c r="BD333" s="24"/>
      <c r="BE333" s="24"/>
      <c r="BF333" s="24"/>
      <c r="BG333" s="24"/>
      <c r="BH333" s="36"/>
    </row>
    <row r="334" spans="1:60" ht="18" customHeight="1" thickBot="1" x14ac:dyDescent="0.35">
      <c r="A334" s="126">
        <v>3132</v>
      </c>
      <c r="B334" s="26" t="s">
        <v>82</v>
      </c>
      <c r="C334" s="458"/>
      <c r="D334" s="459"/>
      <c r="E334" s="282"/>
      <c r="F334" s="417"/>
      <c r="G334" s="358"/>
      <c r="H334" s="436"/>
      <c r="I334" s="437"/>
      <c r="J334" s="417"/>
      <c r="K334" s="358"/>
      <c r="L334" s="117"/>
      <c r="M334" s="117"/>
      <c r="N334" s="281">
        <f t="shared" si="27"/>
        <v>0</v>
      </c>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24"/>
      <c r="AU334" s="24"/>
      <c r="AV334" s="24"/>
      <c r="AW334" s="24"/>
      <c r="AX334" s="24"/>
      <c r="AY334" s="24"/>
      <c r="AZ334" s="24"/>
      <c r="BA334" s="24"/>
      <c r="BB334" s="24"/>
      <c r="BC334" s="24"/>
      <c r="BD334" s="24"/>
      <c r="BE334" s="24"/>
      <c r="BF334" s="24"/>
      <c r="BG334" s="24"/>
      <c r="BH334" s="36"/>
    </row>
    <row r="335" spans="1:60" ht="18" customHeight="1" thickBot="1" x14ac:dyDescent="0.35">
      <c r="A335" s="126">
        <v>3140</v>
      </c>
      <c r="B335" s="26" t="s">
        <v>210</v>
      </c>
      <c r="C335" s="456"/>
      <c r="D335" s="457"/>
      <c r="E335" s="282"/>
      <c r="F335" s="417"/>
      <c r="G335" s="358"/>
      <c r="H335" s="436"/>
      <c r="I335" s="437"/>
      <c r="J335" s="417"/>
      <c r="K335" s="358"/>
      <c r="L335" s="117"/>
      <c r="M335" s="117"/>
      <c r="N335" s="281">
        <f t="shared" si="27"/>
        <v>0</v>
      </c>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24"/>
      <c r="AU335" s="24"/>
      <c r="AV335" s="24"/>
      <c r="AW335" s="24"/>
      <c r="AX335" s="24"/>
      <c r="AY335" s="24"/>
      <c r="AZ335" s="24"/>
      <c r="BA335" s="24"/>
      <c r="BB335" s="24"/>
      <c r="BC335" s="24"/>
      <c r="BD335" s="24"/>
      <c r="BE335" s="24"/>
      <c r="BF335" s="24"/>
      <c r="BG335" s="24"/>
      <c r="BH335" s="36"/>
    </row>
    <row r="336" spans="1:60" ht="18" customHeight="1" thickBot="1" x14ac:dyDescent="0.35">
      <c r="A336" s="126">
        <v>3141</v>
      </c>
      <c r="B336" s="26" t="s">
        <v>211</v>
      </c>
      <c r="C336" s="458"/>
      <c r="D336" s="459"/>
      <c r="E336" s="282"/>
      <c r="F336" s="417"/>
      <c r="G336" s="358"/>
      <c r="H336" s="436"/>
      <c r="I336" s="437"/>
      <c r="J336" s="417"/>
      <c r="K336" s="358"/>
      <c r="L336" s="117"/>
      <c r="M336" s="117"/>
      <c r="N336" s="281">
        <f t="shared" si="27"/>
        <v>0</v>
      </c>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24"/>
      <c r="AU336" s="24"/>
      <c r="AV336" s="24"/>
      <c r="AW336" s="24"/>
      <c r="AX336" s="24"/>
      <c r="AY336" s="24"/>
      <c r="AZ336" s="24"/>
      <c r="BA336" s="24"/>
      <c r="BB336" s="24"/>
      <c r="BC336" s="24"/>
      <c r="BD336" s="24"/>
      <c r="BE336" s="24"/>
      <c r="BF336" s="24"/>
      <c r="BG336" s="24"/>
      <c r="BH336" s="36"/>
    </row>
    <row r="337" spans="1:60" ht="18" customHeight="1" thickBot="1" x14ac:dyDescent="0.35">
      <c r="A337" s="126">
        <v>3142</v>
      </c>
      <c r="B337" s="26" t="s">
        <v>212</v>
      </c>
      <c r="C337" s="458"/>
      <c r="D337" s="459"/>
      <c r="E337" s="282"/>
      <c r="F337" s="417"/>
      <c r="G337" s="358"/>
      <c r="H337" s="436"/>
      <c r="I337" s="437"/>
      <c r="J337" s="417"/>
      <c r="K337" s="358"/>
      <c r="L337" s="117"/>
      <c r="M337" s="117"/>
      <c r="N337" s="281">
        <f t="shared" si="27"/>
        <v>0</v>
      </c>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24"/>
      <c r="AU337" s="24"/>
      <c r="AV337" s="24"/>
      <c r="AW337" s="24"/>
      <c r="AX337" s="24"/>
      <c r="AY337" s="24"/>
      <c r="AZ337" s="24"/>
      <c r="BA337" s="24"/>
      <c r="BB337" s="24"/>
      <c r="BC337" s="24"/>
      <c r="BD337" s="24"/>
      <c r="BE337" s="24"/>
      <c r="BF337" s="24"/>
      <c r="BG337" s="24"/>
      <c r="BH337" s="36"/>
    </row>
    <row r="338" spans="1:60" ht="31.2" customHeight="1" thickBot="1" x14ac:dyDescent="0.35">
      <c r="A338" s="126">
        <v>3143</v>
      </c>
      <c r="B338" s="26" t="s">
        <v>213</v>
      </c>
      <c r="C338" s="458"/>
      <c r="D338" s="459"/>
      <c r="E338" s="282"/>
      <c r="F338" s="417"/>
      <c r="G338" s="358"/>
      <c r="H338" s="436"/>
      <c r="I338" s="437"/>
      <c r="J338" s="417"/>
      <c r="K338" s="358"/>
      <c r="L338" s="117"/>
      <c r="M338" s="117"/>
      <c r="N338" s="281">
        <f t="shared" si="27"/>
        <v>0</v>
      </c>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24"/>
      <c r="AU338" s="24"/>
      <c r="AV338" s="24"/>
      <c r="AW338" s="24"/>
      <c r="AX338" s="24"/>
      <c r="AY338" s="24"/>
      <c r="AZ338" s="24"/>
      <c r="BA338" s="24"/>
      <c r="BB338" s="24"/>
      <c r="BC338" s="24"/>
      <c r="BD338" s="24"/>
      <c r="BE338" s="24"/>
      <c r="BF338" s="24"/>
      <c r="BG338" s="24"/>
      <c r="BH338" s="36"/>
    </row>
    <row r="339" spans="1:60" ht="18" customHeight="1" thickBot="1" x14ac:dyDescent="0.35">
      <c r="A339" s="126">
        <v>3150</v>
      </c>
      <c r="B339" s="26" t="s">
        <v>214</v>
      </c>
      <c r="C339" s="458"/>
      <c r="D339" s="459"/>
      <c r="E339" s="282"/>
      <c r="F339" s="417"/>
      <c r="G339" s="358"/>
      <c r="H339" s="436"/>
      <c r="I339" s="437"/>
      <c r="J339" s="417"/>
      <c r="K339" s="358"/>
      <c r="L339" s="117"/>
      <c r="M339" s="117"/>
      <c r="N339" s="281">
        <f t="shared" si="27"/>
        <v>0</v>
      </c>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24"/>
      <c r="AU339" s="24"/>
      <c r="AV339" s="24"/>
      <c r="AW339" s="24"/>
      <c r="AX339" s="24"/>
      <c r="AY339" s="24"/>
      <c r="AZ339" s="24"/>
      <c r="BA339" s="24"/>
      <c r="BB339" s="24"/>
      <c r="BC339" s="24"/>
      <c r="BD339" s="24"/>
      <c r="BE339" s="24"/>
      <c r="BF339" s="24"/>
      <c r="BG339" s="24"/>
      <c r="BH339" s="36"/>
    </row>
    <row r="340" spans="1:60" ht="18" customHeight="1" thickBot="1" x14ac:dyDescent="0.35">
      <c r="A340" s="126">
        <v>3160</v>
      </c>
      <c r="B340" s="26" t="s">
        <v>215</v>
      </c>
      <c r="C340" s="458"/>
      <c r="D340" s="459"/>
      <c r="E340" s="282"/>
      <c r="F340" s="417"/>
      <c r="G340" s="358"/>
      <c r="H340" s="436"/>
      <c r="I340" s="437"/>
      <c r="J340" s="417"/>
      <c r="K340" s="358"/>
      <c r="L340" s="117"/>
      <c r="M340" s="117"/>
      <c r="N340" s="281">
        <f t="shared" si="27"/>
        <v>0</v>
      </c>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24"/>
      <c r="AU340" s="24"/>
      <c r="AV340" s="24"/>
      <c r="AW340" s="24"/>
      <c r="AX340" s="24"/>
      <c r="AY340" s="24"/>
      <c r="AZ340" s="24"/>
      <c r="BA340" s="24"/>
      <c r="BB340" s="24"/>
      <c r="BC340" s="24"/>
      <c r="BD340" s="24"/>
      <c r="BE340" s="24"/>
      <c r="BF340" s="24"/>
      <c r="BG340" s="24"/>
      <c r="BH340" s="36"/>
    </row>
    <row r="341" spans="1:60" ht="18" customHeight="1" thickBot="1" x14ac:dyDescent="0.35">
      <c r="A341" s="126">
        <v>3200</v>
      </c>
      <c r="B341" s="26" t="s">
        <v>216</v>
      </c>
      <c r="C341" s="456"/>
      <c r="D341" s="457"/>
      <c r="E341" s="282"/>
      <c r="F341" s="417"/>
      <c r="G341" s="358"/>
      <c r="H341" s="436"/>
      <c r="I341" s="437"/>
      <c r="J341" s="417"/>
      <c r="K341" s="358"/>
      <c r="L341" s="117"/>
      <c r="M341" s="117"/>
      <c r="N341" s="281">
        <f t="shared" si="27"/>
        <v>0</v>
      </c>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24"/>
      <c r="AU341" s="24"/>
      <c r="AV341" s="24"/>
      <c r="AW341" s="24"/>
      <c r="AX341" s="24"/>
      <c r="AY341" s="24"/>
      <c r="AZ341" s="24"/>
      <c r="BA341" s="24"/>
      <c r="BB341" s="24"/>
      <c r="BC341" s="24"/>
      <c r="BD341" s="24"/>
      <c r="BE341" s="24"/>
      <c r="BF341" s="24"/>
      <c r="BG341" s="24"/>
      <c r="BH341" s="36"/>
    </row>
    <row r="342" spans="1:60" ht="30" customHeight="1" thickBot="1" x14ac:dyDescent="0.35">
      <c r="A342" s="126">
        <v>3210</v>
      </c>
      <c r="B342" s="26" t="s">
        <v>217</v>
      </c>
      <c r="C342" s="458"/>
      <c r="D342" s="459"/>
      <c r="E342" s="282"/>
      <c r="F342" s="417"/>
      <c r="G342" s="358"/>
      <c r="H342" s="436"/>
      <c r="I342" s="437"/>
      <c r="J342" s="417"/>
      <c r="K342" s="358"/>
      <c r="L342" s="117"/>
      <c r="M342" s="117"/>
      <c r="N342" s="281">
        <f t="shared" si="27"/>
        <v>0</v>
      </c>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24"/>
      <c r="AU342" s="24"/>
      <c r="AV342" s="24"/>
      <c r="AW342" s="24"/>
      <c r="AX342" s="24"/>
      <c r="AY342" s="24"/>
      <c r="AZ342" s="24"/>
      <c r="BA342" s="24"/>
      <c r="BB342" s="24"/>
      <c r="BC342" s="24"/>
      <c r="BD342" s="24"/>
      <c r="BE342" s="24"/>
      <c r="BF342" s="24"/>
      <c r="BG342" s="24"/>
      <c r="BH342" s="36"/>
    </row>
    <row r="343" spans="1:60" ht="36" customHeight="1" thickBot="1" x14ac:dyDescent="0.35">
      <c r="A343" s="126">
        <v>3220</v>
      </c>
      <c r="B343" s="26" t="s">
        <v>218</v>
      </c>
      <c r="C343" s="458"/>
      <c r="D343" s="459"/>
      <c r="E343" s="282"/>
      <c r="F343" s="417"/>
      <c r="G343" s="358"/>
      <c r="H343" s="436"/>
      <c r="I343" s="437"/>
      <c r="J343" s="417"/>
      <c r="K343" s="358"/>
      <c r="L343" s="117"/>
      <c r="M343" s="117"/>
      <c r="N343" s="281">
        <f t="shared" si="27"/>
        <v>0</v>
      </c>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24"/>
      <c r="AU343" s="24"/>
      <c r="AV343" s="24"/>
      <c r="AW343" s="24"/>
      <c r="AX343" s="24"/>
      <c r="AY343" s="24"/>
      <c r="AZ343" s="24"/>
      <c r="BA343" s="24"/>
      <c r="BB343" s="24"/>
      <c r="BC343" s="24"/>
      <c r="BD343" s="24"/>
      <c r="BE343" s="24"/>
      <c r="BF343" s="24"/>
      <c r="BG343" s="24"/>
      <c r="BH343" s="36"/>
    </row>
    <row r="344" spans="1:60" ht="34.950000000000003" customHeight="1" thickBot="1" x14ac:dyDescent="0.35">
      <c r="A344" s="126">
        <v>3230</v>
      </c>
      <c r="B344" s="26" t="s">
        <v>219</v>
      </c>
      <c r="C344" s="458"/>
      <c r="D344" s="459"/>
      <c r="E344" s="282"/>
      <c r="F344" s="417"/>
      <c r="G344" s="358"/>
      <c r="H344" s="436"/>
      <c r="I344" s="437"/>
      <c r="J344" s="417"/>
      <c r="K344" s="358"/>
      <c r="L344" s="117"/>
      <c r="M344" s="117"/>
      <c r="N344" s="281">
        <f t="shared" si="27"/>
        <v>0</v>
      </c>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24"/>
      <c r="AU344" s="24"/>
      <c r="AV344" s="24"/>
      <c r="AW344" s="24"/>
      <c r="AX344" s="24"/>
      <c r="AY344" s="24"/>
      <c r="AZ344" s="24"/>
      <c r="BA344" s="24"/>
      <c r="BB344" s="24"/>
      <c r="BC344" s="24"/>
      <c r="BD344" s="24"/>
      <c r="BE344" s="24"/>
      <c r="BF344" s="24"/>
      <c r="BG344" s="24"/>
      <c r="BH344" s="36"/>
    </row>
    <row r="345" spans="1:60" ht="18" customHeight="1" thickBot="1" x14ac:dyDescent="0.35">
      <c r="A345" s="126">
        <v>3240</v>
      </c>
      <c r="B345" s="26" t="s">
        <v>220</v>
      </c>
      <c r="C345" s="458"/>
      <c r="D345" s="459"/>
      <c r="E345" s="282"/>
      <c r="F345" s="417"/>
      <c r="G345" s="358"/>
      <c r="H345" s="436"/>
      <c r="I345" s="437"/>
      <c r="J345" s="417"/>
      <c r="K345" s="358"/>
      <c r="L345" s="117"/>
      <c r="M345" s="117"/>
      <c r="N345" s="281">
        <f t="shared" si="27"/>
        <v>0</v>
      </c>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24"/>
      <c r="AU345" s="24"/>
      <c r="AV345" s="24"/>
      <c r="AW345" s="24"/>
      <c r="AX345" s="24"/>
      <c r="AY345" s="24"/>
      <c r="AZ345" s="24"/>
      <c r="BA345" s="24"/>
      <c r="BB345" s="24"/>
      <c r="BC345" s="24"/>
      <c r="BD345" s="24"/>
      <c r="BE345" s="24"/>
      <c r="BF345" s="24"/>
      <c r="BG345" s="24"/>
      <c r="BH345" s="36"/>
    </row>
    <row r="346" spans="1:60" ht="18" customHeight="1" thickBot="1" x14ac:dyDescent="0.35">
      <c r="A346" s="126"/>
      <c r="B346" s="26" t="s">
        <v>83</v>
      </c>
      <c r="C346" s="466">
        <f>SUM(C291,C325,C326)</f>
        <v>16814434.649999999</v>
      </c>
      <c r="D346" s="467"/>
      <c r="E346" s="280">
        <f>F89</f>
        <v>16814186.649999999</v>
      </c>
      <c r="F346" s="417"/>
      <c r="G346" s="358"/>
      <c r="H346" s="436"/>
      <c r="I346" s="437"/>
      <c r="J346" s="417"/>
      <c r="K346" s="358"/>
      <c r="L346" s="117"/>
      <c r="M346" s="117"/>
      <c r="N346" s="281">
        <f t="shared" si="27"/>
        <v>16814186.649999999</v>
      </c>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24"/>
      <c r="AU346" s="24"/>
      <c r="AV346" s="24"/>
      <c r="AW346" s="24"/>
      <c r="AX346" s="24"/>
      <c r="AY346" s="24"/>
      <c r="AZ346" s="24"/>
      <c r="BA346" s="24"/>
      <c r="BB346" s="24"/>
      <c r="BC346" s="24"/>
      <c r="BD346" s="24"/>
      <c r="BE346" s="24"/>
      <c r="BF346" s="24"/>
      <c r="BG346" s="24"/>
      <c r="BH346" s="36"/>
    </row>
    <row r="347" spans="1:60" ht="7.95" customHeight="1" x14ac:dyDescent="0.3">
      <c r="A347" s="24"/>
      <c r="B347" s="118"/>
      <c r="C347" s="24"/>
      <c r="D347" s="24"/>
      <c r="E347" s="118"/>
      <c r="F347" s="24"/>
      <c r="G347" s="24"/>
      <c r="H347" s="259"/>
      <c r="I347" s="259"/>
      <c r="J347" s="24"/>
      <c r="K347" s="24"/>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24"/>
      <c r="AU347" s="24"/>
      <c r="AV347" s="24"/>
      <c r="AW347" s="24"/>
      <c r="AX347" s="24"/>
      <c r="AY347" s="24"/>
      <c r="AZ347" s="24"/>
      <c r="BA347" s="24"/>
      <c r="BB347" s="24"/>
      <c r="BC347" s="24"/>
      <c r="BD347" s="24"/>
      <c r="BE347" s="24"/>
      <c r="BF347" s="24"/>
      <c r="BG347" s="24"/>
      <c r="BH347" s="36"/>
    </row>
    <row r="348" spans="1:60" ht="15.75" customHeight="1" x14ac:dyDescent="0.3">
      <c r="A348" s="303" t="s">
        <v>221</v>
      </c>
      <c r="B348" s="303"/>
      <c r="C348" s="303"/>
      <c r="D348" s="303"/>
      <c r="E348" s="303"/>
      <c r="F348" s="303"/>
      <c r="G348" s="303"/>
      <c r="H348" s="303"/>
      <c r="I348" s="303"/>
      <c r="J348" s="303"/>
      <c r="K348" s="303"/>
      <c r="L348" s="34"/>
      <c r="M348" s="34"/>
      <c r="N348" s="34"/>
      <c r="O348" s="118"/>
      <c r="P348" s="118"/>
      <c r="Q348" s="118"/>
      <c r="R348" s="118"/>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c r="BE348" s="35"/>
      <c r="BF348" s="35"/>
      <c r="BG348" s="35"/>
      <c r="BH348" s="441"/>
    </row>
    <row r="349" spans="1:60" ht="11.4" customHeight="1" thickBot="1" x14ac:dyDescent="0.35">
      <c r="A349" s="235"/>
      <c r="B349" s="36"/>
      <c r="C349" s="36"/>
      <c r="D349" s="36"/>
      <c r="E349" s="36"/>
      <c r="F349" s="36"/>
      <c r="G349" s="36"/>
      <c r="H349" s="36"/>
      <c r="I349" s="36"/>
      <c r="J349" s="36"/>
      <c r="K349" s="36"/>
      <c r="L349" s="36"/>
      <c r="M349" s="376" t="s">
        <v>32</v>
      </c>
      <c r="N349" s="376"/>
      <c r="O349" s="118"/>
      <c r="P349" s="118"/>
      <c r="Q349" s="118"/>
      <c r="R349" s="118"/>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441"/>
    </row>
    <row r="350" spans="1:60" ht="16.5" customHeight="1" thickTop="1" thickBot="1" x14ac:dyDescent="0.35">
      <c r="A350" s="474" t="s">
        <v>174</v>
      </c>
      <c r="B350" s="418" t="s">
        <v>34</v>
      </c>
      <c r="C350" s="431"/>
      <c r="D350" s="417" t="s">
        <v>222</v>
      </c>
      <c r="E350" s="357"/>
      <c r="F350" s="357"/>
      <c r="G350" s="357"/>
      <c r="H350" s="357"/>
      <c r="I350" s="477" t="s">
        <v>141</v>
      </c>
      <c r="J350" s="478"/>
      <c r="K350" s="478"/>
      <c r="L350" s="478"/>
      <c r="M350" s="478"/>
      <c r="N350" s="479"/>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365"/>
      <c r="AN350" s="365"/>
      <c r="AO350" s="365"/>
      <c r="AP350" s="365"/>
      <c r="AQ350" s="365"/>
      <c r="AR350" s="365"/>
      <c r="AS350" s="365"/>
      <c r="AT350" s="365"/>
      <c r="AU350" s="365"/>
      <c r="AV350" s="365"/>
      <c r="AW350" s="365"/>
      <c r="AX350" s="365"/>
      <c r="AY350" s="365"/>
      <c r="AZ350" s="365"/>
      <c r="BA350" s="365"/>
      <c r="BB350" s="365"/>
      <c r="BC350" s="365"/>
      <c r="BD350" s="365"/>
      <c r="BE350" s="365"/>
      <c r="BF350" s="365"/>
      <c r="BG350" s="416"/>
      <c r="BH350" s="416"/>
    </row>
    <row r="351" spans="1:60" ht="52.95" customHeight="1" thickTop="1" thickBot="1" x14ac:dyDescent="0.35">
      <c r="A351" s="475"/>
      <c r="B351" s="419"/>
      <c r="C351" s="365"/>
      <c r="D351" s="236" t="s">
        <v>223</v>
      </c>
      <c r="E351" s="480" t="s">
        <v>224</v>
      </c>
      <c r="F351" s="468" t="s">
        <v>225</v>
      </c>
      <c r="G351" s="469"/>
      <c r="H351" s="236" t="s">
        <v>226</v>
      </c>
      <c r="I351" s="236" t="s">
        <v>227</v>
      </c>
      <c r="J351" s="470" t="s">
        <v>228</v>
      </c>
      <c r="K351" s="472" t="s">
        <v>225</v>
      </c>
      <c r="L351" s="473"/>
      <c r="M351" s="419" t="s">
        <v>229</v>
      </c>
      <c r="N351" s="37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c r="AW351" s="118"/>
      <c r="AX351" s="118"/>
      <c r="AY351" s="118"/>
      <c r="AZ351" s="118"/>
      <c r="BA351" s="118"/>
      <c r="BB351" s="118"/>
      <c r="BC351" s="118"/>
      <c r="BD351" s="118"/>
      <c r="BE351" s="118"/>
      <c r="BF351" s="118"/>
      <c r="BG351" s="416"/>
      <c r="BH351" s="416"/>
    </row>
    <row r="352" spans="1:60" ht="32.4" customHeight="1" x14ac:dyDescent="0.3">
      <c r="A352" s="475"/>
      <c r="B352" s="419"/>
      <c r="C352" s="365"/>
      <c r="D352" s="236"/>
      <c r="E352" s="309"/>
      <c r="F352" s="283" t="s">
        <v>38</v>
      </c>
      <c r="G352" s="283" t="s">
        <v>39</v>
      </c>
      <c r="H352" s="236" t="s">
        <v>230</v>
      </c>
      <c r="I352" s="236"/>
      <c r="J352" s="364"/>
      <c r="K352" s="236" t="s">
        <v>38</v>
      </c>
      <c r="L352" s="236" t="s">
        <v>39</v>
      </c>
      <c r="M352" s="419"/>
      <c r="N352" s="37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c r="AW352" s="118"/>
      <c r="AX352" s="118"/>
      <c r="AY352" s="118"/>
      <c r="AZ352" s="118"/>
      <c r="BA352" s="118"/>
      <c r="BB352" s="118"/>
      <c r="BC352" s="118"/>
      <c r="BD352" s="118"/>
      <c r="BE352" s="118"/>
      <c r="BF352" s="118"/>
      <c r="BG352" s="416"/>
      <c r="BH352" s="416"/>
    </row>
    <row r="353" spans="1:60" ht="30.6" customHeight="1" thickBot="1" x14ac:dyDescent="0.35">
      <c r="A353" s="476"/>
      <c r="B353" s="420"/>
      <c r="C353" s="432"/>
      <c r="D353" s="236"/>
      <c r="E353" s="481"/>
      <c r="F353" s="236" t="s">
        <v>231</v>
      </c>
      <c r="G353" s="236" t="s">
        <v>231</v>
      </c>
      <c r="H353" s="284"/>
      <c r="I353" s="236"/>
      <c r="J353" s="471"/>
      <c r="K353" s="236" t="s">
        <v>231</v>
      </c>
      <c r="L353" s="236" t="s">
        <v>231</v>
      </c>
      <c r="M353" s="420"/>
      <c r="N353" s="379"/>
      <c r="O353" s="118"/>
      <c r="P353" s="118"/>
      <c r="Q353" s="118"/>
      <c r="R353" s="118"/>
      <c r="S353" s="118"/>
      <c r="T353" s="118"/>
      <c r="U353" s="118"/>
      <c r="V353" s="118"/>
      <c r="W353" s="118"/>
      <c r="X353" s="118"/>
      <c r="Y353" s="118"/>
      <c r="Z353" s="118"/>
      <c r="AA353" s="118"/>
      <c r="AB353" s="118"/>
      <c r="AC353" s="118"/>
      <c r="AD353" s="118"/>
      <c r="AE353" s="118"/>
      <c r="AF353" s="118"/>
      <c r="AG353" s="118"/>
      <c r="AH353" s="247"/>
      <c r="AI353" s="247"/>
      <c r="AJ353" s="247"/>
      <c r="AK353" s="247"/>
      <c r="AL353" s="247"/>
      <c r="AM353" s="118"/>
      <c r="AN353" s="118"/>
      <c r="AO353" s="118"/>
      <c r="AP353" s="118"/>
      <c r="AQ353" s="118"/>
      <c r="AR353" s="247"/>
      <c r="AS353" s="247"/>
      <c r="AT353" s="247"/>
      <c r="AU353" s="247"/>
      <c r="AV353" s="247"/>
      <c r="AW353" s="118"/>
      <c r="AX353" s="118"/>
      <c r="AY353" s="118"/>
      <c r="AZ353" s="118"/>
      <c r="BA353" s="118"/>
      <c r="BB353" s="118"/>
      <c r="BC353" s="118"/>
      <c r="BD353" s="118"/>
      <c r="BE353" s="247"/>
      <c r="BF353" s="247"/>
      <c r="BG353" s="416"/>
      <c r="BH353" s="416"/>
    </row>
    <row r="354" spans="1:60" ht="16.2" thickBot="1" x14ac:dyDescent="0.35">
      <c r="A354" s="126">
        <v>1</v>
      </c>
      <c r="B354" s="417">
        <v>2</v>
      </c>
      <c r="C354" s="358"/>
      <c r="D354" s="126">
        <v>3</v>
      </c>
      <c r="E354" s="126">
        <v>4</v>
      </c>
      <c r="F354" s="126">
        <v>5</v>
      </c>
      <c r="G354" s="126">
        <v>6</v>
      </c>
      <c r="H354" s="126">
        <v>7</v>
      </c>
      <c r="I354" s="126">
        <v>8</v>
      </c>
      <c r="J354" s="126">
        <v>9</v>
      </c>
      <c r="K354" s="126">
        <v>10</v>
      </c>
      <c r="L354" s="126">
        <v>11</v>
      </c>
      <c r="M354" s="417">
        <v>12</v>
      </c>
      <c r="N354" s="35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c r="AW354" s="118"/>
      <c r="AX354" s="118"/>
      <c r="AY354" s="118"/>
      <c r="AZ354" s="118"/>
      <c r="BA354" s="118"/>
      <c r="BB354" s="118"/>
      <c r="BC354" s="118"/>
      <c r="BD354" s="118"/>
      <c r="BE354" s="118"/>
      <c r="BF354" s="118"/>
      <c r="BG354" s="416"/>
      <c r="BH354" s="416"/>
    </row>
    <row r="355" spans="1:60" ht="13.95" customHeight="1" thickBot="1" x14ac:dyDescent="0.35">
      <c r="A355" s="126">
        <v>2000</v>
      </c>
      <c r="B355" s="26" t="s">
        <v>184</v>
      </c>
      <c r="C355" s="27"/>
      <c r="D355" s="285">
        <f>D384</f>
        <v>12500300</v>
      </c>
      <c r="E355" s="117"/>
      <c r="F355" s="286"/>
      <c r="G355" s="117"/>
      <c r="H355" s="281">
        <f>D355-F355</f>
        <v>12500300</v>
      </c>
      <c r="I355" s="285">
        <f>I384</f>
        <v>4263500</v>
      </c>
      <c r="J355" s="117"/>
      <c r="K355" s="286"/>
      <c r="L355" s="286"/>
      <c r="M355" s="251"/>
      <c r="N355" s="287">
        <f>I355-K355</f>
        <v>4263500</v>
      </c>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c r="AW355" s="118"/>
      <c r="AX355" s="118"/>
      <c r="AY355" s="118"/>
      <c r="AZ355" s="118"/>
      <c r="BA355" s="118"/>
      <c r="BB355" s="118"/>
      <c r="BC355" s="118"/>
      <c r="BD355" s="118"/>
      <c r="BE355" s="118"/>
      <c r="BF355" s="118"/>
      <c r="BG355" s="235"/>
      <c r="BH355" s="235"/>
    </row>
    <row r="356" spans="1:60" ht="25.5" customHeight="1" thickBot="1" x14ac:dyDescent="0.35">
      <c r="A356" s="126">
        <v>2100</v>
      </c>
      <c r="B356" s="26" t="s">
        <v>185</v>
      </c>
      <c r="C356" s="27"/>
      <c r="D356" s="285"/>
      <c r="E356" s="117"/>
      <c r="F356" s="286"/>
      <c r="G356" s="117"/>
      <c r="H356" s="281">
        <f t="shared" ref="H356:H410" si="28">D356-F356</f>
        <v>0</v>
      </c>
      <c r="I356" s="281"/>
      <c r="J356" s="117"/>
      <c r="K356" s="286"/>
      <c r="L356" s="286"/>
      <c r="M356" s="251"/>
      <c r="N356" s="287">
        <f t="shared" ref="N356:N410" si="29">I356-K356</f>
        <v>0</v>
      </c>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c r="AW356" s="118"/>
      <c r="AX356" s="118"/>
      <c r="AY356" s="118"/>
      <c r="AZ356" s="118"/>
      <c r="BA356" s="118"/>
      <c r="BB356" s="118"/>
      <c r="BC356" s="118"/>
      <c r="BD356" s="118"/>
      <c r="BE356" s="118"/>
      <c r="BF356" s="118"/>
      <c r="BG356" s="235"/>
      <c r="BH356" s="235"/>
    </row>
    <row r="357" spans="1:60" ht="13.95" customHeight="1" thickBot="1" x14ac:dyDescent="0.35">
      <c r="A357" s="126">
        <v>2110</v>
      </c>
      <c r="B357" s="26" t="s">
        <v>64</v>
      </c>
      <c r="C357" s="27"/>
      <c r="D357" s="285"/>
      <c r="E357" s="117"/>
      <c r="F357" s="286"/>
      <c r="G357" s="117"/>
      <c r="H357" s="281">
        <f t="shared" si="28"/>
        <v>0</v>
      </c>
      <c r="I357" s="281"/>
      <c r="J357" s="117"/>
      <c r="K357" s="286"/>
      <c r="L357" s="286"/>
      <c r="M357" s="251"/>
      <c r="N357" s="287">
        <f t="shared" si="29"/>
        <v>0</v>
      </c>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c r="AW357" s="118"/>
      <c r="AX357" s="118"/>
      <c r="AY357" s="118"/>
      <c r="AZ357" s="118"/>
      <c r="BA357" s="118"/>
      <c r="BB357" s="118"/>
      <c r="BC357" s="118"/>
      <c r="BD357" s="118"/>
      <c r="BE357" s="118"/>
      <c r="BF357" s="118"/>
      <c r="BG357" s="235"/>
      <c r="BH357" s="235"/>
    </row>
    <row r="358" spans="1:60" ht="13.95" customHeight="1" thickBot="1" x14ac:dyDescent="0.35">
      <c r="A358" s="126">
        <v>2111</v>
      </c>
      <c r="B358" s="26" t="s">
        <v>186</v>
      </c>
      <c r="C358" s="27"/>
      <c r="D358" s="285"/>
      <c r="E358" s="117"/>
      <c r="F358" s="286"/>
      <c r="G358" s="117"/>
      <c r="H358" s="281">
        <f t="shared" si="28"/>
        <v>0</v>
      </c>
      <c r="I358" s="281"/>
      <c r="J358" s="117"/>
      <c r="K358" s="286"/>
      <c r="L358" s="286"/>
      <c r="M358" s="251"/>
      <c r="N358" s="287">
        <f t="shared" si="29"/>
        <v>0</v>
      </c>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c r="AW358" s="118"/>
      <c r="AX358" s="118"/>
      <c r="AY358" s="118"/>
      <c r="AZ358" s="118"/>
      <c r="BA358" s="118"/>
      <c r="BB358" s="118"/>
      <c r="BC358" s="118"/>
      <c r="BD358" s="118"/>
      <c r="BE358" s="118"/>
      <c r="BF358" s="118"/>
      <c r="BG358" s="235"/>
      <c r="BH358" s="235"/>
    </row>
    <row r="359" spans="1:60" ht="28.5" customHeight="1" thickBot="1" x14ac:dyDescent="0.35">
      <c r="A359" s="126">
        <v>2112</v>
      </c>
      <c r="B359" s="26" t="s">
        <v>187</v>
      </c>
      <c r="C359" s="27"/>
      <c r="D359" s="285"/>
      <c r="E359" s="117"/>
      <c r="F359" s="286"/>
      <c r="G359" s="117"/>
      <c r="H359" s="281">
        <f t="shared" si="28"/>
        <v>0</v>
      </c>
      <c r="I359" s="281"/>
      <c r="J359" s="117"/>
      <c r="K359" s="286"/>
      <c r="L359" s="286"/>
      <c r="M359" s="251"/>
      <c r="N359" s="287">
        <f t="shared" si="29"/>
        <v>0</v>
      </c>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c r="AW359" s="118"/>
      <c r="AX359" s="118"/>
      <c r="AY359" s="118"/>
      <c r="AZ359" s="118"/>
      <c r="BA359" s="118"/>
      <c r="BB359" s="118"/>
      <c r="BC359" s="118"/>
      <c r="BD359" s="118"/>
      <c r="BE359" s="118"/>
      <c r="BF359" s="118"/>
      <c r="BG359" s="235"/>
      <c r="BH359" s="235"/>
    </row>
    <row r="360" spans="1:60" ht="13.95" customHeight="1" thickBot="1" x14ac:dyDescent="0.35">
      <c r="A360" s="126">
        <v>2120</v>
      </c>
      <c r="B360" s="26" t="s">
        <v>65</v>
      </c>
      <c r="C360" s="27"/>
      <c r="D360" s="285"/>
      <c r="E360" s="117"/>
      <c r="F360" s="286"/>
      <c r="G360" s="117"/>
      <c r="H360" s="281">
        <f t="shared" si="28"/>
        <v>0</v>
      </c>
      <c r="I360" s="281"/>
      <c r="J360" s="117"/>
      <c r="K360" s="286"/>
      <c r="L360" s="286"/>
      <c r="M360" s="251"/>
      <c r="N360" s="287">
        <f t="shared" si="29"/>
        <v>0</v>
      </c>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c r="AW360" s="118"/>
      <c r="AX360" s="118"/>
      <c r="AY360" s="118"/>
      <c r="AZ360" s="118"/>
      <c r="BA360" s="118"/>
      <c r="BB360" s="118"/>
      <c r="BC360" s="118"/>
      <c r="BD360" s="118"/>
      <c r="BE360" s="118"/>
      <c r="BF360" s="118"/>
      <c r="BG360" s="235"/>
      <c r="BH360" s="235"/>
    </row>
    <row r="361" spans="1:60" ht="13.95" customHeight="1" thickBot="1" x14ac:dyDescent="0.35">
      <c r="A361" s="126">
        <v>2200</v>
      </c>
      <c r="B361" s="26" t="s">
        <v>188</v>
      </c>
      <c r="C361" s="27"/>
      <c r="D361" s="285"/>
      <c r="E361" s="117"/>
      <c r="F361" s="286"/>
      <c r="G361" s="117"/>
      <c r="H361" s="281">
        <f t="shared" si="28"/>
        <v>0</v>
      </c>
      <c r="I361" s="281"/>
      <c r="J361" s="117"/>
      <c r="K361" s="286"/>
      <c r="L361" s="286"/>
      <c r="M361" s="251"/>
      <c r="N361" s="287">
        <f t="shared" si="29"/>
        <v>0</v>
      </c>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c r="AW361" s="118"/>
      <c r="AX361" s="118"/>
      <c r="AY361" s="118"/>
      <c r="AZ361" s="118"/>
      <c r="BA361" s="118"/>
      <c r="BB361" s="118"/>
      <c r="BC361" s="118"/>
      <c r="BD361" s="118"/>
      <c r="BE361" s="118"/>
      <c r="BF361" s="118"/>
      <c r="BG361" s="235"/>
      <c r="BH361" s="235"/>
    </row>
    <row r="362" spans="1:60" ht="23.25" customHeight="1" thickBot="1" x14ac:dyDescent="0.35">
      <c r="A362" s="126">
        <v>2210</v>
      </c>
      <c r="B362" s="26" t="s">
        <v>66</v>
      </c>
      <c r="C362" s="27"/>
      <c r="D362" s="285"/>
      <c r="E362" s="117"/>
      <c r="F362" s="286"/>
      <c r="G362" s="117"/>
      <c r="H362" s="281">
        <f t="shared" si="28"/>
        <v>0</v>
      </c>
      <c r="I362" s="281"/>
      <c r="J362" s="117"/>
      <c r="K362" s="286"/>
      <c r="L362" s="286"/>
      <c r="M362" s="251"/>
      <c r="N362" s="287">
        <f t="shared" si="29"/>
        <v>0</v>
      </c>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c r="AW362" s="118"/>
      <c r="AX362" s="118"/>
      <c r="AY362" s="118"/>
      <c r="AZ362" s="118"/>
      <c r="BA362" s="118"/>
      <c r="BB362" s="118"/>
      <c r="BC362" s="118"/>
      <c r="BD362" s="118"/>
      <c r="BE362" s="118"/>
      <c r="BF362" s="118"/>
      <c r="BG362" s="235"/>
      <c r="BH362" s="235"/>
    </row>
    <row r="363" spans="1:60" ht="24.75" customHeight="1" thickBot="1" x14ac:dyDescent="0.35">
      <c r="A363" s="126">
        <v>2220</v>
      </c>
      <c r="B363" s="26" t="s">
        <v>67</v>
      </c>
      <c r="C363" s="27"/>
      <c r="D363" s="285"/>
      <c r="E363" s="117"/>
      <c r="F363" s="286"/>
      <c r="G363" s="117"/>
      <c r="H363" s="281">
        <f t="shared" si="28"/>
        <v>0</v>
      </c>
      <c r="I363" s="281"/>
      <c r="J363" s="117"/>
      <c r="K363" s="286"/>
      <c r="L363" s="286"/>
      <c r="M363" s="251"/>
      <c r="N363" s="287">
        <f t="shared" si="29"/>
        <v>0</v>
      </c>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c r="AW363" s="118"/>
      <c r="AX363" s="118"/>
      <c r="AY363" s="118"/>
      <c r="AZ363" s="118"/>
      <c r="BA363" s="118"/>
      <c r="BB363" s="118"/>
      <c r="BC363" s="118"/>
      <c r="BD363" s="118"/>
      <c r="BE363" s="118"/>
      <c r="BF363" s="118"/>
      <c r="BG363" s="235"/>
      <c r="BH363" s="235"/>
    </row>
    <row r="364" spans="1:60" ht="13.95" customHeight="1" thickBot="1" x14ac:dyDescent="0.35">
      <c r="A364" s="126">
        <v>2230</v>
      </c>
      <c r="B364" s="26" t="s">
        <v>68</v>
      </c>
      <c r="C364" s="27"/>
      <c r="D364" s="285"/>
      <c r="E364" s="117"/>
      <c r="F364" s="286"/>
      <c r="G364" s="117"/>
      <c r="H364" s="281">
        <f t="shared" si="28"/>
        <v>0</v>
      </c>
      <c r="I364" s="281"/>
      <c r="J364" s="117"/>
      <c r="K364" s="286"/>
      <c r="L364" s="286"/>
      <c r="M364" s="251"/>
      <c r="N364" s="287">
        <f t="shared" si="29"/>
        <v>0</v>
      </c>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c r="AW364" s="118"/>
      <c r="AX364" s="118"/>
      <c r="AY364" s="118"/>
      <c r="AZ364" s="118"/>
      <c r="BA364" s="118"/>
      <c r="BB364" s="118"/>
      <c r="BC364" s="118"/>
      <c r="BD364" s="118"/>
      <c r="BE364" s="118"/>
      <c r="BF364" s="118"/>
      <c r="BG364" s="235"/>
      <c r="BH364" s="235"/>
    </row>
    <row r="365" spans="1:60" ht="13.95" customHeight="1" thickBot="1" x14ac:dyDescent="0.35">
      <c r="A365" s="126">
        <v>2240</v>
      </c>
      <c r="B365" s="26" t="s">
        <v>69</v>
      </c>
      <c r="C365" s="27"/>
      <c r="D365" s="285"/>
      <c r="E365" s="117"/>
      <c r="F365" s="286"/>
      <c r="G365" s="117"/>
      <c r="H365" s="281">
        <f t="shared" si="28"/>
        <v>0</v>
      </c>
      <c r="I365" s="281"/>
      <c r="J365" s="117"/>
      <c r="K365" s="286"/>
      <c r="L365" s="286"/>
      <c r="M365" s="251"/>
      <c r="N365" s="287">
        <f t="shared" si="29"/>
        <v>0</v>
      </c>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c r="AW365" s="118"/>
      <c r="AX365" s="118"/>
      <c r="AY365" s="118"/>
      <c r="AZ365" s="118"/>
      <c r="BA365" s="118"/>
      <c r="BB365" s="118"/>
      <c r="BC365" s="118"/>
      <c r="BD365" s="118"/>
      <c r="BE365" s="118"/>
      <c r="BF365" s="118"/>
      <c r="BG365" s="235"/>
      <c r="BH365" s="235"/>
    </row>
    <row r="366" spans="1:60" ht="13.95" customHeight="1" thickBot="1" x14ac:dyDescent="0.35">
      <c r="A366" s="126">
        <v>2250</v>
      </c>
      <c r="B366" s="26" t="s">
        <v>70</v>
      </c>
      <c r="C366" s="27"/>
      <c r="D366" s="285"/>
      <c r="E366" s="117"/>
      <c r="F366" s="286"/>
      <c r="G366" s="117"/>
      <c r="H366" s="281">
        <f t="shared" si="28"/>
        <v>0</v>
      </c>
      <c r="I366" s="281"/>
      <c r="J366" s="117"/>
      <c r="K366" s="286"/>
      <c r="L366" s="286"/>
      <c r="M366" s="251"/>
      <c r="N366" s="287">
        <f t="shared" si="29"/>
        <v>0</v>
      </c>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c r="AW366" s="118"/>
      <c r="AX366" s="118"/>
      <c r="AY366" s="118"/>
      <c r="AZ366" s="118"/>
      <c r="BA366" s="118"/>
      <c r="BB366" s="118"/>
      <c r="BC366" s="118"/>
      <c r="BD366" s="118"/>
      <c r="BE366" s="118"/>
      <c r="BF366" s="118"/>
      <c r="BG366" s="235"/>
      <c r="BH366" s="235"/>
    </row>
    <row r="367" spans="1:60" ht="13.95" customHeight="1" thickBot="1" x14ac:dyDescent="0.35">
      <c r="A367" s="126">
        <v>2260</v>
      </c>
      <c r="B367" s="26" t="s">
        <v>189</v>
      </c>
      <c r="C367" s="27"/>
      <c r="D367" s="285"/>
      <c r="E367" s="117"/>
      <c r="F367" s="286"/>
      <c r="G367" s="117"/>
      <c r="H367" s="281">
        <f t="shared" si="28"/>
        <v>0</v>
      </c>
      <c r="I367" s="281"/>
      <c r="J367" s="117"/>
      <c r="K367" s="286"/>
      <c r="L367" s="286"/>
      <c r="M367" s="251"/>
      <c r="N367" s="287">
        <f t="shared" si="29"/>
        <v>0</v>
      </c>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c r="AW367" s="118"/>
      <c r="AX367" s="118"/>
      <c r="AY367" s="118"/>
      <c r="AZ367" s="118"/>
      <c r="BA367" s="118"/>
      <c r="BB367" s="118"/>
      <c r="BC367" s="118"/>
      <c r="BD367" s="118"/>
      <c r="BE367" s="118"/>
      <c r="BF367" s="118"/>
      <c r="BG367" s="235"/>
      <c r="BH367" s="235"/>
    </row>
    <row r="368" spans="1:60" ht="13.95" customHeight="1" thickBot="1" x14ac:dyDescent="0.35">
      <c r="A368" s="126">
        <v>2270</v>
      </c>
      <c r="B368" s="26" t="s">
        <v>71</v>
      </c>
      <c r="C368" s="27"/>
      <c r="D368" s="285"/>
      <c r="E368" s="117"/>
      <c r="F368" s="286"/>
      <c r="G368" s="117"/>
      <c r="H368" s="281">
        <f t="shared" si="28"/>
        <v>0</v>
      </c>
      <c r="I368" s="281"/>
      <c r="J368" s="117"/>
      <c r="K368" s="286"/>
      <c r="L368" s="286"/>
      <c r="M368" s="251"/>
      <c r="N368" s="287">
        <f t="shared" si="29"/>
        <v>0</v>
      </c>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c r="AW368" s="118"/>
      <c r="AX368" s="118"/>
      <c r="AY368" s="118"/>
      <c r="AZ368" s="118"/>
      <c r="BA368" s="118"/>
      <c r="BB368" s="118"/>
      <c r="BC368" s="118"/>
      <c r="BD368" s="118"/>
      <c r="BE368" s="118"/>
      <c r="BF368" s="118"/>
      <c r="BG368" s="235"/>
      <c r="BH368" s="235"/>
    </row>
    <row r="369" spans="1:60" ht="13.95" customHeight="1" thickBot="1" x14ac:dyDescent="0.35">
      <c r="A369" s="126">
        <v>2271</v>
      </c>
      <c r="B369" s="26" t="s">
        <v>72</v>
      </c>
      <c r="C369" s="27"/>
      <c r="D369" s="285"/>
      <c r="E369" s="117"/>
      <c r="F369" s="286"/>
      <c r="G369" s="117"/>
      <c r="H369" s="281">
        <f t="shared" si="28"/>
        <v>0</v>
      </c>
      <c r="I369" s="281"/>
      <c r="J369" s="117"/>
      <c r="K369" s="286"/>
      <c r="L369" s="286"/>
      <c r="M369" s="251"/>
      <c r="N369" s="287">
        <f t="shared" si="29"/>
        <v>0</v>
      </c>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c r="AW369" s="118"/>
      <c r="AX369" s="118"/>
      <c r="AY369" s="118"/>
      <c r="AZ369" s="118"/>
      <c r="BA369" s="118"/>
      <c r="BB369" s="118"/>
      <c r="BC369" s="118"/>
      <c r="BD369" s="118"/>
      <c r="BE369" s="118"/>
      <c r="BF369" s="118"/>
      <c r="BG369" s="235"/>
      <c r="BH369" s="235"/>
    </row>
    <row r="370" spans="1:60" ht="28.5" customHeight="1" thickBot="1" x14ac:dyDescent="0.35">
      <c r="A370" s="126">
        <v>2272</v>
      </c>
      <c r="B370" s="26" t="s">
        <v>73</v>
      </c>
      <c r="C370" s="27"/>
      <c r="D370" s="285"/>
      <c r="E370" s="117"/>
      <c r="F370" s="286"/>
      <c r="G370" s="117"/>
      <c r="H370" s="281">
        <f t="shared" si="28"/>
        <v>0</v>
      </c>
      <c r="I370" s="281"/>
      <c r="J370" s="117"/>
      <c r="K370" s="286"/>
      <c r="L370" s="286"/>
      <c r="M370" s="251"/>
      <c r="N370" s="287">
        <f t="shared" si="29"/>
        <v>0</v>
      </c>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c r="AW370" s="118"/>
      <c r="AX370" s="118"/>
      <c r="AY370" s="118"/>
      <c r="AZ370" s="118"/>
      <c r="BA370" s="118"/>
      <c r="BB370" s="118"/>
      <c r="BC370" s="118"/>
      <c r="BD370" s="118"/>
      <c r="BE370" s="118"/>
      <c r="BF370" s="118"/>
      <c r="BG370" s="235"/>
      <c r="BH370" s="235"/>
    </row>
    <row r="371" spans="1:60" ht="13.95" customHeight="1" thickBot="1" x14ac:dyDescent="0.35">
      <c r="A371" s="126">
        <v>2273</v>
      </c>
      <c r="B371" s="26" t="s">
        <v>74</v>
      </c>
      <c r="C371" s="27"/>
      <c r="D371" s="285"/>
      <c r="E371" s="117"/>
      <c r="F371" s="286"/>
      <c r="G371" s="117"/>
      <c r="H371" s="281">
        <f t="shared" si="28"/>
        <v>0</v>
      </c>
      <c r="I371" s="281"/>
      <c r="J371" s="117"/>
      <c r="K371" s="286"/>
      <c r="L371" s="286"/>
      <c r="M371" s="251"/>
      <c r="N371" s="287">
        <f t="shared" si="29"/>
        <v>0</v>
      </c>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c r="AW371" s="118"/>
      <c r="AX371" s="118"/>
      <c r="AY371" s="118"/>
      <c r="AZ371" s="118"/>
      <c r="BA371" s="118"/>
      <c r="BB371" s="118"/>
      <c r="BC371" s="118"/>
      <c r="BD371" s="118"/>
      <c r="BE371" s="118"/>
      <c r="BF371" s="118"/>
      <c r="BG371" s="235"/>
      <c r="BH371" s="235"/>
    </row>
    <row r="372" spans="1:60" ht="13.95" customHeight="1" thickBot="1" x14ac:dyDescent="0.35">
      <c r="A372" s="126">
        <v>2274</v>
      </c>
      <c r="B372" s="26" t="s">
        <v>190</v>
      </c>
      <c r="C372" s="27"/>
      <c r="D372" s="285"/>
      <c r="E372" s="117"/>
      <c r="F372" s="286"/>
      <c r="G372" s="117"/>
      <c r="H372" s="281">
        <f t="shared" si="28"/>
        <v>0</v>
      </c>
      <c r="I372" s="281"/>
      <c r="J372" s="117"/>
      <c r="K372" s="286"/>
      <c r="L372" s="286"/>
      <c r="M372" s="251"/>
      <c r="N372" s="287">
        <f t="shared" si="29"/>
        <v>0</v>
      </c>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c r="AW372" s="118"/>
      <c r="AX372" s="118"/>
      <c r="AY372" s="118"/>
      <c r="AZ372" s="118"/>
      <c r="BA372" s="118"/>
      <c r="BB372" s="118"/>
      <c r="BC372" s="118"/>
      <c r="BD372" s="118"/>
      <c r="BE372" s="118"/>
      <c r="BF372" s="118"/>
      <c r="BG372" s="235"/>
      <c r="BH372" s="235"/>
    </row>
    <row r="373" spans="1:60" ht="13.95" customHeight="1" thickBot="1" x14ac:dyDescent="0.35">
      <c r="A373" s="126">
        <v>2275</v>
      </c>
      <c r="B373" s="26" t="s">
        <v>191</v>
      </c>
      <c r="C373" s="27"/>
      <c r="D373" s="285"/>
      <c r="E373" s="117"/>
      <c r="F373" s="286"/>
      <c r="G373" s="117"/>
      <c r="H373" s="281">
        <f t="shared" si="28"/>
        <v>0</v>
      </c>
      <c r="I373" s="281"/>
      <c r="J373" s="117"/>
      <c r="K373" s="286"/>
      <c r="L373" s="286"/>
      <c r="M373" s="251"/>
      <c r="N373" s="287">
        <f t="shared" si="29"/>
        <v>0</v>
      </c>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c r="AW373" s="118"/>
      <c r="AX373" s="118"/>
      <c r="AY373" s="118"/>
      <c r="AZ373" s="118"/>
      <c r="BA373" s="118"/>
      <c r="BB373" s="118"/>
      <c r="BC373" s="118"/>
      <c r="BD373" s="118"/>
      <c r="BE373" s="118"/>
      <c r="BF373" s="118"/>
      <c r="BG373" s="235"/>
      <c r="BH373" s="235"/>
    </row>
    <row r="374" spans="1:60" ht="27.6" customHeight="1" thickBot="1" x14ac:dyDescent="0.35">
      <c r="A374" s="126">
        <v>2280</v>
      </c>
      <c r="B374" s="359" t="s">
        <v>192</v>
      </c>
      <c r="C374" s="361"/>
      <c r="D374" s="285"/>
      <c r="E374" s="117"/>
      <c r="F374" s="286"/>
      <c r="G374" s="117"/>
      <c r="H374" s="281">
        <f t="shared" si="28"/>
        <v>0</v>
      </c>
      <c r="I374" s="281"/>
      <c r="J374" s="117"/>
      <c r="K374" s="286"/>
      <c r="L374" s="286"/>
      <c r="M374" s="251"/>
      <c r="N374" s="287">
        <f t="shared" si="29"/>
        <v>0</v>
      </c>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c r="AW374" s="118"/>
      <c r="AX374" s="118"/>
      <c r="AY374" s="118"/>
      <c r="AZ374" s="118"/>
      <c r="BA374" s="118"/>
      <c r="BB374" s="118"/>
      <c r="BC374" s="118"/>
      <c r="BD374" s="118"/>
      <c r="BE374" s="118"/>
      <c r="BF374" s="118"/>
      <c r="BG374" s="235"/>
      <c r="BH374" s="235"/>
    </row>
    <row r="375" spans="1:60" ht="27.6" customHeight="1" thickBot="1" x14ac:dyDescent="0.35">
      <c r="A375" s="126">
        <v>2281</v>
      </c>
      <c r="B375" s="359" t="s">
        <v>193</v>
      </c>
      <c r="C375" s="361"/>
      <c r="D375" s="285"/>
      <c r="E375" s="117"/>
      <c r="F375" s="286"/>
      <c r="G375" s="117"/>
      <c r="H375" s="281">
        <f t="shared" si="28"/>
        <v>0</v>
      </c>
      <c r="I375" s="281"/>
      <c r="J375" s="117"/>
      <c r="K375" s="286"/>
      <c r="L375" s="286"/>
      <c r="M375" s="251"/>
      <c r="N375" s="287">
        <f t="shared" si="29"/>
        <v>0</v>
      </c>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c r="AW375" s="118"/>
      <c r="AX375" s="118"/>
      <c r="AY375" s="118"/>
      <c r="AZ375" s="118"/>
      <c r="BA375" s="118"/>
      <c r="BB375" s="118"/>
      <c r="BC375" s="118"/>
      <c r="BD375" s="118"/>
      <c r="BE375" s="118"/>
      <c r="BF375" s="118"/>
      <c r="BG375" s="235"/>
      <c r="BH375" s="235"/>
    </row>
    <row r="376" spans="1:60" ht="26.4" customHeight="1" thickBot="1" x14ac:dyDescent="0.35">
      <c r="A376" s="126">
        <v>2282</v>
      </c>
      <c r="B376" s="359" t="s">
        <v>75</v>
      </c>
      <c r="C376" s="361"/>
      <c r="D376" s="285"/>
      <c r="E376" s="117"/>
      <c r="F376" s="286"/>
      <c r="G376" s="117"/>
      <c r="H376" s="281">
        <f t="shared" si="28"/>
        <v>0</v>
      </c>
      <c r="I376" s="281"/>
      <c r="J376" s="117"/>
      <c r="K376" s="286"/>
      <c r="L376" s="286"/>
      <c r="M376" s="251"/>
      <c r="N376" s="287">
        <f t="shared" si="29"/>
        <v>0</v>
      </c>
      <c r="O376" s="234"/>
      <c r="P376" s="234"/>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c r="AW376" s="118"/>
      <c r="AX376" s="118"/>
      <c r="AY376" s="118"/>
      <c r="AZ376" s="118"/>
      <c r="BA376" s="118"/>
      <c r="BB376" s="118"/>
      <c r="BC376" s="118"/>
      <c r="BD376" s="118"/>
      <c r="BE376" s="118"/>
      <c r="BF376" s="118"/>
      <c r="BG376" s="235"/>
      <c r="BH376" s="235"/>
    </row>
    <row r="377" spans="1:60" ht="13.95" customHeight="1" thickBot="1" x14ac:dyDescent="0.35">
      <c r="A377" s="126">
        <v>2400</v>
      </c>
      <c r="B377" s="26" t="s">
        <v>194</v>
      </c>
      <c r="C377" s="27"/>
      <c r="D377" s="285"/>
      <c r="E377" s="117"/>
      <c r="F377" s="286"/>
      <c r="G377" s="117"/>
      <c r="H377" s="281">
        <f t="shared" si="28"/>
        <v>0</v>
      </c>
      <c r="I377" s="281"/>
      <c r="J377" s="117"/>
      <c r="K377" s="286"/>
      <c r="L377" s="286"/>
      <c r="M377" s="251"/>
      <c r="N377" s="287">
        <f t="shared" si="29"/>
        <v>0</v>
      </c>
      <c r="O377" s="34"/>
      <c r="P377" s="35"/>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c r="AW377" s="118"/>
      <c r="AX377" s="118"/>
      <c r="AY377" s="118"/>
      <c r="AZ377" s="118"/>
      <c r="BA377" s="118"/>
      <c r="BB377" s="118"/>
      <c r="BC377" s="118"/>
      <c r="BD377" s="118"/>
      <c r="BE377" s="118"/>
      <c r="BF377" s="118"/>
      <c r="BG377" s="235"/>
      <c r="BH377" s="235"/>
    </row>
    <row r="378" spans="1:60" ht="28.5" customHeight="1" thickBot="1" x14ac:dyDescent="0.35">
      <c r="A378" s="126">
        <v>2410</v>
      </c>
      <c r="B378" s="26" t="s">
        <v>195</v>
      </c>
      <c r="C378" s="27"/>
      <c r="D378" s="285"/>
      <c r="E378" s="117"/>
      <c r="F378" s="286"/>
      <c r="G378" s="117"/>
      <c r="H378" s="281">
        <f t="shared" si="28"/>
        <v>0</v>
      </c>
      <c r="I378" s="281"/>
      <c r="J378" s="117"/>
      <c r="K378" s="286"/>
      <c r="L378" s="286"/>
      <c r="M378" s="251"/>
      <c r="N378" s="287">
        <f t="shared" si="29"/>
        <v>0</v>
      </c>
      <c r="O378" s="36"/>
      <c r="P378" s="36"/>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c r="AW378" s="118"/>
      <c r="AX378" s="118"/>
      <c r="AY378" s="118"/>
      <c r="AZ378" s="118"/>
      <c r="BA378" s="118"/>
      <c r="BB378" s="118"/>
      <c r="BC378" s="118"/>
      <c r="BD378" s="118"/>
      <c r="BE378" s="118"/>
      <c r="BF378" s="118"/>
      <c r="BG378" s="235"/>
      <c r="BH378" s="235"/>
    </row>
    <row r="379" spans="1:60" ht="33.75" customHeight="1" thickBot="1" x14ac:dyDescent="0.35">
      <c r="A379" s="126">
        <v>2420</v>
      </c>
      <c r="B379" s="26" t="s">
        <v>196</v>
      </c>
      <c r="C379" s="27"/>
      <c r="D379" s="285"/>
      <c r="E379" s="117"/>
      <c r="F379" s="286"/>
      <c r="G379" s="117"/>
      <c r="H379" s="281">
        <f t="shared" si="28"/>
        <v>0</v>
      </c>
      <c r="I379" s="281"/>
      <c r="J379" s="117"/>
      <c r="K379" s="286"/>
      <c r="L379" s="286"/>
      <c r="M379" s="251"/>
      <c r="N379" s="287">
        <f t="shared" si="29"/>
        <v>0</v>
      </c>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c r="AW379" s="118"/>
      <c r="AX379" s="118"/>
      <c r="AY379" s="118"/>
      <c r="AZ379" s="118"/>
      <c r="BA379" s="118"/>
      <c r="BB379" s="118"/>
      <c r="BC379" s="118"/>
      <c r="BD379" s="118"/>
      <c r="BE379" s="118"/>
      <c r="BF379" s="118"/>
      <c r="BG379" s="235"/>
      <c r="BH379" s="235"/>
    </row>
    <row r="380" spans="1:60" ht="13.95" customHeight="1" thickBot="1" x14ac:dyDescent="0.35">
      <c r="A380" s="126">
        <v>2600</v>
      </c>
      <c r="B380" s="26" t="s">
        <v>197</v>
      </c>
      <c r="C380" s="27"/>
      <c r="D380" s="285"/>
      <c r="E380" s="117"/>
      <c r="F380" s="286"/>
      <c r="G380" s="117"/>
      <c r="H380" s="281">
        <f t="shared" si="28"/>
        <v>0</v>
      </c>
      <c r="I380" s="281"/>
      <c r="J380" s="117"/>
      <c r="K380" s="286"/>
      <c r="L380" s="286"/>
      <c r="M380" s="251"/>
      <c r="N380" s="287">
        <f t="shared" si="29"/>
        <v>0</v>
      </c>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c r="AW380" s="118"/>
      <c r="AX380" s="118"/>
      <c r="AY380" s="118"/>
      <c r="AZ380" s="118"/>
      <c r="BA380" s="118"/>
      <c r="BB380" s="118"/>
      <c r="BC380" s="118"/>
      <c r="BD380" s="118"/>
      <c r="BE380" s="118"/>
      <c r="BF380" s="118"/>
      <c r="BG380" s="235"/>
      <c r="BH380" s="235"/>
    </row>
    <row r="381" spans="1:60" ht="45" customHeight="1" thickBot="1" x14ac:dyDescent="0.35">
      <c r="A381" s="126">
        <v>2610</v>
      </c>
      <c r="B381" s="26" t="s">
        <v>198</v>
      </c>
      <c r="C381" s="27"/>
      <c r="D381" s="285"/>
      <c r="E381" s="117"/>
      <c r="F381" s="286"/>
      <c r="G381" s="117"/>
      <c r="H381" s="281">
        <f t="shared" si="28"/>
        <v>0</v>
      </c>
      <c r="I381" s="281"/>
      <c r="J381" s="117"/>
      <c r="K381" s="286"/>
      <c r="L381" s="286"/>
      <c r="M381" s="251"/>
      <c r="N381" s="287">
        <f t="shared" si="29"/>
        <v>0</v>
      </c>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c r="AW381" s="118"/>
      <c r="AX381" s="118"/>
      <c r="AY381" s="118"/>
      <c r="AZ381" s="118"/>
      <c r="BA381" s="118"/>
      <c r="BB381" s="118"/>
      <c r="BC381" s="118"/>
      <c r="BD381" s="118"/>
      <c r="BE381" s="118"/>
      <c r="BF381" s="118"/>
      <c r="BG381" s="235"/>
      <c r="BH381" s="235"/>
    </row>
    <row r="382" spans="1:60" ht="30" customHeight="1" thickBot="1" x14ac:dyDescent="0.35">
      <c r="A382" s="126">
        <v>2620</v>
      </c>
      <c r="B382" s="26" t="s">
        <v>199</v>
      </c>
      <c r="C382" s="27"/>
      <c r="D382" s="285"/>
      <c r="E382" s="117"/>
      <c r="F382" s="286"/>
      <c r="G382" s="117"/>
      <c r="H382" s="281">
        <f t="shared" si="28"/>
        <v>0</v>
      </c>
      <c r="I382" s="281"/>
      <c r="J382" s="117"/>
      <c r="K382" s="286"/>
      <c r="L382" s="286"/>
      <c r="M382" s="251"/>
      <c r="N382" s="287">
        <f t="shared" si="29"/>
        <v>0</v>
      </c>
      <c r="O382" s="278"/>
      <c r="P382" s="27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c r="AW382" s="118"/>
      <c r="AX382" s="118"/>
      <c r="AY382" s="118"/>
      <c r="AZ382" s="118"/>
      <c r="BA382" s="118"/>
      <c r="BB382" s="118"/>
      <c r="BC382" s="118"/>
      <c r="BD382" s="118"/>
      <c r="BE382" s="118"/>
      <c r="BF382" s="118"/>
      <c r="BG382" s="235"/>
      <c r="BH382" s="235"/>
    </row>
    <row r="383" spans="1:60" ht="29.25" customHeight="1" thickBot="1" x14ac:dyDescent="0.35">
      <c r="A383" s="126">
        <v>2630</v>
      </c>
      <c r="B383" s="26" t="s">
        <v>200</v>
      </c>
      <c r="C383" s="27"/>
      <c r="D383" s="285"/>
      <c r="E383" s="117"/>
      <c r="F383" s="286"/>
      <c r="G383" s="117"/>
      <c r="H383" s="281">
        <f t="shared" si="28"/>
        <v>0</v>
      </c>
      <c r="I383" s="281"/>
      <c r="J383" s="117"/>
      <c r="K383" s="286"/>
      <c r="L383" s="286"/>
      <c r="M383" s="251"/>
      <c r="N383" s="287">
        <f t="shared" si="29"/>
        <v>0</v>
      </c>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c r="AW383" s="118"/>
      <c r="AX383" s="118"/>
      <c r="AY383" s="118"/>
      <c r="AZ383" s="118"/>
      <c r="BA383" s="118"/>
      <c r="BB383" s="118"/>
      <c r="BC383" s="118"/>
      <c r="BD383" s="118"/>
      <c r="BE383" s="118"/>
      <c r="BF383" s="118"/>
      <c r="BG383" s="235"/>
      <c r="BH383" s="235"/>
    </row>
    <row r="384" spans="1:60" ht="13.95" customHeight="1" thickBot="1" x14ac:dyDescent="0.35">
      <c r="A384" s="126">
        <v>2700</v>
      </c>
      <c r="B384" s="26" t="s">
        <v>76</v>
      </c>
      <c r="C384" s="27"/>
      <c r="D384" s="285">
        <f>D387</f>
        <v>12500300</v>
      </c>
      <c r="E384" s="117"/>
      <c r="F384" s="286"/>
      <c r="G384" s="117"/>
      <c r="H384" s="281">
        <f t="shared" si="28"/>
        <v>12500300</v>
      </c>
      <c r="I384" s="285">
        <f>I387</f>
        <v>4263500</v>
      </c>
      <c r="J384" s="117"/>
      <c r="K384" s="286"/>
      <c r="L384" s="286"/>
      <c r="M384" s="251"/>
      <c r="N384" s="287">
        <f t="shared" si="29"/>
        <v>4263500</v>
      </c>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c r="AW384" s="118"/>
      <c r="AX384" s="118"/>
      <c r="AY384" s="118"/>
      <c r="AZ384" s="118"/>
      <c r="BA384" s="118"/>
      <c r="BB384" s="118"/>
      <c r="BC384" s="118"/>
      <c r="BD384" s="118"/>
      <c r="BE384" s="118"/>
      <c r="BF384" s="118"/>
      <c r="BG384" s="235"/>
      <c r="BH384" s="235"/>
    </row>
    <row r="385" spans="1:60" ht="13.95" customHeight="1" thickBot="1" x14ac:dyDescent="0.35">
      <c r="A385" s="126">
        <v>2710</v>
      </c>
      <c r="B385" s="26" t="s">
        <v>77</v>
      </c>
      <c r="C385" s="27"/>
      <c r="D385" s="285"/>
      <c r="E385" s="117"/>
      <c r="F385" s="286"/>
      <c r="G385" s="117"/>
      <c r="H385" s="281">
        <f t="shared" si="28"/>
        <v>0</v>
      </c>
      <c r="I385" s="285"/>
      <c r="J385" s="117"/>
      <c r="K385" s="286"/>
      <c r="L385" s="286"/>
      <c r="M385" s="251"/>
      <c r="N385" s="287">
        <f t="shared" si="29"/>
        <v>0</v>
      </c>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c r="AW385" s="118"/>
      <c r="AX385" s="118"/>
      <c r="AY385" s="118"/>
      <c r="AZ385" s="118"/>
      <c r="BA385" s="118"/>
      <c r="BB385" s="118"/>
      <c r="BC385" s="118"/>
      <c r="BD385" s="118"/>
      <c r="BE385" s="118"/>
      <c r="BF385" s="118"/>
      <c r="BG385" s="235"/>
      <c r="BH385" s="235"/>
    </row>
    <row r="386" spans="1:60" ht="13.95" customHeight="1" thickBot="1" x14ac:dyDescent="0.35">
      <c r="A386" s="126">
        <v>2720</v>
      </c>
      <c r="B386" s="26" t="s">
        <v>201</v>
      </c>
      <c r="C386" s="27"/>
      <c r="D386" s="285"/>
      <c r="E386" s="117"/>
      <c r="F386" s="286"/>
      <c r="G386" s="117"/>
      <c r="H386" s="281">
        <f t="shared" si="28"/>
        <v>0</v>
      </c>
      <c r="I386" s="285"/>
      <c r="J386" s="117"/>
      <c r="K386" s="286"/>
      <c r="L386" s="286"/>
      <c r="M386" s="251"/>
      <c r="N386" s="287">
        <f t="shared" si="29"/>
        <v>0</v>
      </c>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c r="AW386" s="118"/>
      <c r="AX386" s="118"/>
      <c r="AY386" s="118"/>
      <c r="AZ386" s="118"/>
      <c r="BA386" s="118"/>
      <c r="BB386" s="118"/>
      <c r="BC386" s="118"/>
      <c r="BD386" s="118"/>
      <c r="BE386" s="118"/>
      <c r="BF386" s="118"/>
      <c r="BG386" s="235"/>
      <c r="BH386" s="235"/>
    </row>
    <row r="387" spans="1:60" ht="13.95" customHeight="1" thickBot="1" x14ac:dyDescent="0.35">
      <c r="A387" s="126">
        <v>2730</v>
      </c>
      <c r="B387" s="26" t="s">
        <v>78</v>
      </c>
      <c r="C387" s="27"/>
      <c r="D387" s="285">
        <v>12500300</v>
      </c>
      <c r="E387" s="117"/>
      <c r="F387" s="286"/>
      <c r="G387" s="117"/>
      <c r="H387" s="281">
        <f t="shared" si="28"/>
        <v>12500300</v>
      </c>
      <c r="I387" s="285">
        <v>4263500</v>
      </c>
      <c r="J387" s="117"/>
      <c r="K387" s="286"/>
      <c r="L387" s="286"/>
      <c r="M387" s="251"/>
      <c r="N387" s="287">
        <f t="shared" si="29"/>
        <v>4263500</v>
      </c>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c r="AW387" s="118"/>
      <c r="AX387" s="118"/>
      <c r="AY387" s="118"/>
      <c r="AZ387" s="118"/>
      <c r="BA387" s="118"/>
      <c r="BB387" s="118"/>
      <c r="BC387" s="118"/>
      <c r="BD387" s="118"/>
      <c r="BE387" s="118"/>
      <c r="BF387" s="118"/>
      <c r="BG387" s="235"/>
      <c r="BH387" s="235"/>
    </row>
    <row r="388" spans="1:60" ht="13.95" customHeight="1" thickBot="1" x14ac:dyDescent="0.35">
      <c r="A388" s="126">
        <v>2800</v>
      </c>
      <c r="B388" s="26" t="s">
        <v>202</v>
      </c>
      <c r="C388" s="27"/>
      <c r="D388" s="285"/>
      <c r="E388" s="117"/>
      <c r="F388" s="286"/>
      <c r="G388" s="117"/>
      <c r="H388" s="281">
        <f t="shared" si="28"/>
        <v>0</v>
      </c>
      <c r="I388" s="281"/>
      <c r="J388" s="117"/>
      <c r="K388" s="286"/>
      <c r="L388" s="286"/>
      <c r="M388" s="251"/>
      <c r="N388" s="287">
        <f t="shared" si="29"/>
        <v>0</v>
      </c>
      <c r="O388" s="118"/>
      <c r="P388" s="118"/>
      <c r="Q388" s="234"/>
      <c r="R388" s="234"/>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c r="AW388" s="118"/>
      <c r="AX388" s="118"/>
      <c r="AY388" s="118"/>
      <c r="AZ388" s="118"/>
      <c r="BA388" s="118"/>
      <c r="BB388" s="118"/>
      <c r="BC388" s="118"/>
      <c r="BD388" s="118"/>
      <c r="BE388" s="118"/>
      <c r="BF388" s="118"/>
      <c r="BG388" s="235"/>
      <c r="BH388" s="235"/>
    </row>
    <row r="389" spans="1:60" ht="13.95" customHeight="1" thickBot="1" x14ac:dyDescent="0.35">
      <c r="A389" s="126">
        <v>9000</v>
      </c>
      <c r="B389" s="26" t="s">
        <v>203</v>
      </c>
      <c r="C389" s="27"/>
      <c r="D389" s="285"/>
      <c r="E389" s="117"/>
      <c r="F389" s="286"/>
      <c r="G389" s="117"/>
      <c r="H389" s="281">
        <f t="shared" si="28"/>
        <v>0</v>
      </c>
      <c r="I389" s="281"/>
      <c r="J389" s="117"/>
      <c r="K389" s="286"/>
      <c r="L389" s="286"/>
      <c r="M389" s="251"/>
      <c r="N389" s="287">
        <f t="shared" si="29"/>
        <v>0</v>
      </c>
      <c r="O389" s="118"/>
      <c r="P389" s="118"/>
      <c r="Q389" s="35"/>
      <c r="R389" s="35"/>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c r="AW389" s="118"/>
      <c r="AX389" s="118"/>
      <c r="AY389" s="118"/>
      <c r="AZ389" s="118"/>
      <c r="BA389" s="118"/>
      <c r="BB389" s="118"/>
      <c r="BC389" s="118"/>
      <c r="BD389" s="118"/>
      <c r="BE389" s="118"/>
      <c r="BF389" s="118"/>
      <c r="BG389" s="235"/>
      <c r="BH389" s="235"/>
    </row>
    <row r="390" spans="1:60" ht="13.95" customHeight="1" thickBot="1" x14ac:dyDescent="0.35">
      <c r="A390" s="126">
        <v>3000</v>
      </c>
      <c r="B390" s="26" t="s">
        <v>204</v>
      </c>
      <c r="C390" s="27"/>
      <c r="D390" s="285"/>
      <c r="E390" s="117"/>
      <c r="F390" s="286"/>
      <c r="G390" s="117"/>
      <c r="H390" s="281">
        <f t="shared" si="28"/>
        <v>0</v>
      </c>
      <c r="I390" s="281"/>
      <c r="J390" s="117"/>
      <c r="K390" s="286"/>
      <c r="L390" s="286"/>
      <c r="M390" s="251"/>
      <c r="N390" s="287">
        <f t="shared" si="29"/>
        <v>0</v>
      </c>
      <c r="O390" s="118"/>
      <c r="P390" s="118"/>
      <c r="Q390" s="36"/>
      <c r="R390" s="36"/>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c r="AW390" s="118"/>
      <c r="AX390" s="118"/>
      <c r="AY390" s="118"/>
      <c r="AZ390" s="118"/>
      <c r="BA390" s="118"/>
      <c r="BB390" s="118"/>
      <c r="BC390" s="118"/>
      <c r="BD390" s="118"/>
      <c r="BE390" s="118"/>
      <c r="BF390" s="118"/>
      <c r="BG390" s="235"/>
      <c r="BH390" s="235"/>
    </row>
    <row r="391" spans="1:60" ht="13.95" customHeight="1" thickBot="1" x14ac:dyDescent="0.35">
      <c r="A391" s="126">
        <v>3100</v>
      </c>
      <c r="B391" s="26" t="s">
        <v>205</v>
      </c>
      <c r="C391" s="27"/>
      <c r="D391" s="285"/>
      <c r="E391" s="117"/>
      <c r="F391" s="286"/>
      <c r="G391" s="117"/>
      <c r="H391" s="281">
        <f t="shared" si="28"/>
        <v>0</v>
      </c>
      <c r="I391" s="281"/>
      <c r="J391" s="117"/>
      <c r="K391" s="286"/>
      <c r="L391" s="286"/>
      <c r="M391" s="251"/>
      <c r="N391" s="287">
        <f t="shared" si="29"/>
        <v>0</v>
      </c>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c r="AW391" s="118"/>
      <c r="AX391" s="118"/>
      <c r="AY391" s="118"/>
      <c r="AZ391" s="118"/>
      <c r="BA391" s="118"/>
      <c r="BB391" s="118"/>
      <c r="BC391" s="118"/>
      <c r="BD391" s="118"/>
      <c r="BE391" s="118"/>
      <c r="BF391" s="118"/>
      <c r="BG391" s="235"/>
      <c r="BH391" s="235"/>
    </row>
    <row r="392" spans="1:60" ht="27.75" customHeight="1" thickBot="1" x14ac:dyDescent="0.35">
      <c r="A392" s="126">
        <v>3110</v>
      </c>
      <c r="B392" s="26" t="s">
        <v>80</v>
      </c>
      <c r="C392" s="27"/>
      <c r="D392" s="285"/>
      <c r="E392" s="117"/>
      <c r="F392" s="286"/>
      <c r="G392" s="117"/>
      <c r="H392" s="281">
        <f t="shared" si="28"/>
        <v>0</v>
      </c>
      <c r="I392" s="281"/>
      <c r="J392" s="117"/>
      <c r="K392" s="286"/>
      <c r="L392" s="286"/>
      <c r="M392" s="251"/>
      <c r="N392" s="287">
        <f t="shared" si="29"/>
        <v>0</v>
      </c>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c r="AW392" s="118"/>
      <c r="AX392" s="118"/>
      <c r="AY392" s="118"/>
      <c r="AZ392" s="118"/>
      <c r="BA392" s="118"/>
      <c r="BB392" s="118"/>
      <c r="BC392" s="118"/>
      <c r="BD392" s="118"/>
      <c r="BE392" s="118"/>
      <c r="BF392" s="118"/>
      <c r="BG392" s="235"/>
      <c r="BH392" s="235"/>
    </row>
    <row r="393" spans="1:60" ht="19.5" customHeight="1" thickBot="1" x14ac:dyDescent="0.35">
      <c r="A393" s="126">
        <v>3120</v>
      </c>
      <c r="B393" s="26" t="s">
        <v>206</v>
      </c>
      <c r="C393" s="27"/>
      <c r="D393" s="285"/>
      <c r="E393" s="117"/>
      <c r="F393" s="286"/>
      <c r="G393" s="117"/>
      <c r="H393" s="281">
        <f t="shared" si="28"/>
        <v>0</v>
      </c>
      <c r="I393" s="281"/>
      <c r="J393" s="117"/>
      <c r="K393" s="286"/>
      <c r="L393" s="286"/>
      <c r="M393" s="251"/>
      <c r="N393" s="287">
        <f t="shared" si="29"/>
        <v>0</v>
      </c>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c r="AW393" s="118"/>
      <c r="AX393" s="118"/>
      <c r="AY393" s="118"/>
      <c r="AZ393" s="118"/>
      <c r="BA393" s="118"/>
      <c r="BB393" s="118"/>
      <c r="BC393" s="118"/>
      <c r="BD393" s="118"/>
      <c r="BE393" s="118"/>
      <c r="BF393" s="118"/>
      <c r="BG393" s="235"/>
      <c r="BH393" s="235"/>
    </row>
    <row r="394" spans="1:60" ht="28.5" customHeight="1" thickBot="1" x14ac:dyDescent="0.35">
      <c r="A394" s="126">
        <v>3121</v>
      </c>
      <c r="B394" s="26" t="s">
        <v>207</v>
      </c>
      <c r="C394" s="27"/>
      <c r="D394" s="285"/>
      <c r="E394" s="117"/>
      <c r="F394" s="286"/>
      <c r="G394" s="117"/>
      <c r="H394" s="281">
        <f t="shared" si="28"/>
        <v>0</v>
      </c>
      <c r="I394" s="281"/>
      <c r="J394" s="117"/>
      <c r="K394" s="286"/>
      <c r="L394" s="286"/>
      <c r="M394" s="251"/>
      <c r="N394" s="287">
        <f t="shared" si="29"/>
        <v>0</v>
      </c>
      <c r="O394" s="118"/>
      <c r="P394" s="118"/>
      <c r="Q394" s="27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c r="AW394" s="118"/>
      <c r="AX394" s="118"/>
      <c r="AY394" s="118"/>
      <c r="AZ394" s="118"/>
      <c r="BA394" s="118"/>
      <c r="BB394" s="118"/>
      <c r="BC394" s="118"/>
      <c r="BD394" s="118"/>
      <c r="BE394" s="118"/>
      <c r="BF394" s="118"/>
      <c r="BG394" s="235"/>
      <c r="BH394" s="235"/>
    </row>
    <row r="395" spans="1:60" ht="13.95" customHeight="1" thickBot="1" x14ac:dyDescent="0.35">
      <c r="A395" s="126">
        <v>3122</v>
      </c>
      <c r="B395" s="359" t="s">
        <v>208</v>
      </c>
      <c r="C395" s="361"/>
      <c r="D395" s="285"/>
      <c r="E395" s="117"/>
      <c r="F395" s="286"/>
      <c r="G395" s="117"/>
      <c r="H395" s="281">
        <f t="shared" si="28"/>
        <v>0</v>
      </c>
      <c r="I395" s="281"/>
      <c r="J395" s="117"/>
      <c r="K395" s="286"/>
      <c r="L395" s="286"/>
      <c r="M395" s="251"/>
      <c r="N395" s="287">
        <f t="shared" si="29"/>
        <v>0</v>
      </c>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c r="AW395" s="118"/>
      <c r="AX395" s="118"/>
      <c r="AY395" s="118"/>
      <c r="AZ395" s="118"/>
      <c r="BA395" s="118"/>
      <c r="BB395" s="118"/>
      <c r="BC395" s="118"/>
      <c r="BD395" s="118"/>
      <c r="BE395" s="118"/>
      <c r="BF395" s="118"/>
      <c r="BG395" s="235"/>
      <c r="BH395" s="235"/>
    </row>
    <row r="396" spans="1:60" ht="13.95" customHeight="1" thickBot="1" x14ac:dyDescent="0.35">
      <c r="A396" s="126">
        <v>3130</v>
      </c>
      <c r="B396" s="26" t="s">
        <v>81</v>
      </c>
      <c r="C396" s="27"/>
      <c r="D396" s="285"/>
      <c r="E396" s="117"/>
      <c r="F396" s="286"/>
      <c r="G396" s="117"/>
      <c r="H396" s="281">
        <f t="shared" si="28"/>
        <v>0</v>
      </c>
      <c r="I396" s="281"/>
      <c r="J396" s="117"/>
      <c r="K396" s="286"/>
      <c r="L396" s="286"/>
      <c r="M396" s="251"/>
      <c r="N396" s="287">
        <f t="shared" si="29"/>
        <v>0</v>
      </c>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c r="AW396" s="118"/>
      <c r="AX396" s="118"/>
      <c r="AY396" s="118"/>
      <c r="AZ396" s="118"/>
      <c r="BA396" s="118"/>
      <c r="BB396" s="118"/>
      <c r="BC396" s="118"/>
      <c r="BD396" s="118"/>
      <c r="BE396" s="118"/>
      <c r="BF396" s="118"/>
      <c r="BG396" s="235"/>
      <c r="BH396" s="235"/>
    </row>
    <row r="397" spans="1:60" ht="30.75" customHeight="1" thickBot="1" x14ac:dyDescent="0.35">
      <c r="A397" s="126">
        <v>3131</v>
      </c>
      <c r="B397" s="26" t="s">
        <v>209</v>
      </c>
      <c r="C397" s="27"/>
      <c r="D397" s="285"/>
      <c r="E397" s="117"/>
      <c r="F397" s="286"/>
      <c r="G397" s="117"/>
      <c r="H397" s="281">
        <f t="shared" si="28"/>
        <v>0</v>
      </c>
      <c r="I397" s="281"/>
      <c r="J397" s="117"/>
      <c r="K397" s="286"/>
      <c r="L397" s="286"/>
      <c r="M397" s="251"/>
      <c r="N397" s="287">
        <f t="shared" si="29"/>
        <v>0</v>
      </c>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c r="AW397" s="118"/>
      <c r="AX397" s="118"/>
      <c r="AY397" s="118"/>
      <c r="AZ397" s="118"/>
      <c r="BA397" s="118"/>
      <c r="BB397" s="118"/>
      <c r="BC397" s="118"/>
      <c r="BD397" s="118"/>
      <c r="BE397" s="118"/>
      <c r="BF397" s="118"/>
      <c r="BG397" s="235"/>
      <c r="BH397" s="235"/>
    </row>
    <row r="398" spans="1:60" ht="13.95" customHeight="1" thickBot="1" x14ac:dyDescent="0.35">
      <c r="A398" s="126">
        <v>3132</v>
      </c>
      <c r="B398" s="26" t="s">
        <v>82</v>
      </c>
      <c r="C398" s="27"/>
      <c r="D398" s="285"/>
      <c r="E398" s="117"/>
      <c r="F398" s="286"/>
      <c r="G398" s="117"/>
      <c r="H398" s="281">
        <f t="shared" si="28"/>
        <v>0</v>
      </c>
      <c r="I398" s="281"/>
      <c r="J398" s="117"/>
      <c r="K398" s="286"/>
      <c r="L398" s="286"/>
      <c r="M398" s="251"/>
      <c r="N398" s="287">
        <f t="shared" si="29"/>
        <v>0</v>
      </c>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c r="AW398" s="118"/>
      <c r="AX398" s="118"/>
      <c r="AY398" s="118"/>
      <c r="AZ398" s="118"/>
      <c r="BA398" s="118"/>
      <c r="BB398" s="118"/>
      <c r="BC398" s="118"/>
      <c r="BD398" s="118"/>
      <c r="BE398" s="118"/>
      <c r="BF398" s="118"/>
      <c r="BG398" s="235"/>
      <c r="BH398" s="235"/>
    </row>
    <row r="399" spans="1:60" ht="13.95" customHeight="1" thickBot="1" x14ac:dyDescent="0.35">
      <c r="A399" s="126">
        <v>3140</v>
      </c>
      <c r="B399" s="26" t="s">
        <v>210</v>
      </c>
      <c r="C399" s="27"/>
      <c r="D399" s="285"/>
      <c r="E399" s="117"/>
      <c r="F399" s="286"/>
      <c r="G399" s="117"/>
      <c r="H399" s="281">
        <f t="shared" si="28"/>
        <v>0</v>
      </c>
      <c r="I399" s="281"/>
      <c r="J399" s="117"/>
      <c r="K399" s="286"/>
      <c r="L399" s="286"/>
      <c r="M399" s="251"/>
      <c r="N399" s="287">
        <f t="shared" si="29"/>
        <v>0</v>
      </c>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c r="AW399" s="118"/>
      <c r="AX399" s="118"/>
      <c r="AY399" s="118"/>
      <c r="AZ399" s="118"/>
      <c r="BA399" s="118"/>
      <c r="BB399" s="118"/>
      <c r="BC399" s="118"/>
      <c r="BD399" s="118"/>
      <c r="BE399" s="118"/>
      <c r="BF399" s="118"/>
      <c r="BG399" s="235"/>
      <c r="BH399" s="235"/>
    </row>
    <row r="400" spans="1:60" ht="26.25" customHeight="1" thickBot="1" x14ac:dyDescent="0.35">
      <c r="A400" s="126">
        <v>3141</v>
      </c>
      <c r="B400" s="26" t="s">
        <v>211</v>
      </c>
      <c r="C400" s="27"/>
      <c r="D400" s="285"/>
      <c r="E400" s="117"/>
      <c r="F400" s="286"/>
      <c r="G400" s="117"/>
      <c r="H400" s="281">
        <f t="shared" si="28"/>
        <v>0</v>
      </c>
      <c r="I400" s="281"/>
      <c r="J400" s="117"/>
      <c r="K400" s="286"/>
      <c r="L400" s="286"/>
      <c r="M400" s="251"/>
      <c r="N400" s="287">
        <f t="shared" si="29"/>
        <v>0</v>
      </c>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c r="AW400" s="118"/>
      <c r="AX400" s="118"/>
      <c r="AY400" s="118"/>
      <c r="AZ400" s="118"/>
      <c r="BA400" s="118"/>
      <c r="BB400" s="118"/>
      <c r="BC400" s="118"/>
      <c r="BD400" s="118"/>
      <c r="BE400" s="118"/>
      <c r="BF400" s="118"/>
      <c r="BG400" s="235"/>
      <c r="BH400" s="235"/>
    </row>
    <row r="401" spans="1:60" ht="25.5" customHeight="1" thickBot="1" x14ac:dyDescent="0.35">
      <c r="A401" s="126">
        <v>3142</v>
      </c>
      <c r="B401" s="26" t="s">
        <v>212</v>
      </c>
      <c r="C401" s="27"/>
      <c r="D401" s="285"/>
      <c r="E401" s="117"/>
      <c r="F401" s="286"/>
      <c r="G401" s="117"/>
      <c r="H401" s="281">
        <f t="shared" si="28"/>
        <v>0</v>
      </c>
      <c r="I401" s="281"/>
      <c r="J401" s="117"/>
      <c r="K401" s="286"/>
      <c r="L401" s="286"/>
      <c r="M401" s="251"/>
      <c r="N401" s="287">
        <f t="shared" si="29"/>
        <v>0</v>
      </c>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c r="AW401" s="118"/>
      <c r="AX401" s="118"/>
      <c r="AY401" s="118"/>
      <c r="AZ401" s="118"/>
      <c r="BA401" s="118"/>
      <c r="BB401" s="118"/>
      <c r="BC401" s="118"/>
      <c r="BD401" s="118"/>
      <c r="BE401" s="118"/>
      <c r="BF401" s="118"/>
      <c r="BG401" s="235"/>
      <c r="BH401" s="235"/>
    </row>
    <row r="402" spans="1:60" ht="17.25" customHeight="1" thickBot="1" x14ac:dyDescent="0.35">
      <c r="A402" s="126">
        <v>3143</v>
      </c>
      <c r="B402" s="359" t="s">
        <v>213</v>
      </c>
      <c r="C402" s="361"/>
      <c r="D402" s="285"/>
      <c r="E402" s="117"/>
      <c r="F402" s="286"/>
      <c r="G402" s="117"/>
      <c r="H402" s="281">
        <f t="shared" si="28"/>
        <v>0</v>
      </c>
      <c r="I402" s="281"/>
      <c r="J402" s="117"/>
      <c r="K402" s="286"/>
      <c r="L402" s="286"/>
      <c r="M402" s="251"/>
      <c r="N402" s="287">
        <f t="shared" si="29"/>
        <v>0</v>
      </c>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c r="AW402" s="118"/>
      <c r="AX402" s="118"/>
      <c r="AY402" s="118"/>
      <c r="AZ402" s="118"/>
      <c r="BA402" s="118"/>
      <c r="BB402" s="118"/>
      <c r="BC402" s="118"/>
      <c r="BD402" s="118"/>
      <c r="BE402" s="118"/>
      <c r="BF402" s="118"/>
      <c r="BG402" s="235"/>
      <c r="BH402" s="235"/>
    </row>
    <row r="403" spans="1:60" ht="13.95" customHeight="1" thickBot="1" x14ac:dyDescent="0.35">
      <c r="A403" s="126">
        <v>3150</v>
      </c>
      <c r="B403" s="26" t="s">
        <v>214</v>
      </c>
      <c r="C403" s="27"/>
      <c r="D403" s="285"/>
      <c r="E403" s="117"/>
      <c r="F403" s="286"/>
      <c r="G403" s="117"/>
      <c r="H403" s="281">
        <f t="shared" si="28"/>
        <v>0</v>
      </c>
      <c r="I403" s="281"/>
      <c r="J403" s="117"/>
      <c r="K403" s="286"/>
      <c r="L403" s="286"/>
      <c r="M403" s="251"/>
      <c r="N403" s="287">
        <f t="shared" si="29"/>
        <v>0</v>
      </c>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c r="AW403" s="118"/>
      <c r="AX403" s="118"/>
      <c r="AY403" s="118"/>
      <c r="AZ403" s="118"/>
      <c r="BA403" s="118"/>
      <c r="BB403" s="118"/>
      <c r="BC403" s="118"/>
      <c r="BD403" s="118"/>
      <c r="BE403" s="118"/>
      <c r="BF403" s="118"/>
      <c r="BG403" s="235"/>
      <c r="BH403" s="235"/>
    </row>
    <row r="404" spans="1:60" ht="26.25" customHeight="1" thickBot="1" x14ac:dyDescent="0.35">
      <c r="A404" s="126">
        <v>3160</v>
      </c>
      <c r="B404" s="26" t="s">
        <v>215</v>
      </c>
      <c r="C404" s="27"/>
      <c r="D404" s="285"/>
      <c r="E404" s="117"/>
      <c r="F404" s="286"/>
      <c r="G404" s="117"/>
      <c r="H404" s="281">
        <f t="shared" si="28"/>
        <v>0</v>
      </c>
      <c r="I404" s="281"/>
      <c r="J404" s="117"/>
      <c r="K404" s="286"/>
      <c r="L404" s="286"/>
      <c r="M404" s="251"/>
      <c r="N404" s="287">
        <f t="shared" si="29"/>
        <v>0</v>
      </c>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c r="AW404" s="118"/>
      <c r="AX404" s="118"/>
      <c r="AY404" s="118"/>
      <c r="AZ404" s="118"/>
      <c r="BA404" s="118"/>
      <c r="BB404" s="118"/>
      <c r="BC404" s="118"/>
      <c r="BD404" s="118"/>
      <c r="BE404" s="118"/>
      <c r="BF404" s="118"/>
      <c r="BG404" s="235"/>
      <c r="BH404" s="235"/>
    </row>
    <row r="405" spans="1:60" ht="13.95" customHeight="1" thickBot="1" x14ac:dyDescent="0.35">
      <c r="A405" s="126">
        <v>3200</v>
      </c>
      <c r="B405" s="26" t="s">
        <v>216</v>
      </c>
      <c r="C405" s="27"/>
      <c r="D405" s="285"/>
      <c r="E405" s="117"/>
      <c r="F405" s="286"/>
      <c r="G405" s="117"/>
      <c r="H405" s="281">
        <f t="shared" si="28"/>
        <v>0</v>
      </c>
      <c r="I405" s="281"/>
      <c r="J405" s="117"/>
      <c r="K405" s="286"/>
      <c r="L405" s="286"/>
      <c r="M405" s="251"/>
      <c r="N405" s="287">
        <f t="shared" si="29"/>
        <v>0</v>
      </c>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c r="AW405" s="118"/>
      <c r="AX405" s="118"/>
      <c r="AY405" s="118"/>
      <c r="AZ405" s="118"/>
      <c r="BA405" s="118"/>
      <c r="BB405" s="118"/>
      <c r="BC405" s="118"/>
      <c r="BD405" s="118"/>
      <c r="BE405" s="118"/>
      <c r="BF405" s="118"/>
      <c r="BG405" s="235"/>
      <c r="BH405" s="235"/>
    </row>
    <row r="406" spans="1:60" ht="28.5" customHeight="1" thickBot="1" x14ac:dyDescent="0.35">
      <c r="A406" s="126">
        <v>3210</v>
      </c>
      <c r="B406" s="359" t="s">
        <v>217</v>
      </c>
      <c r="C406" s="361"/>
      <c r="D406" s="285"/>
      <c r="E406" s="117"/>
      <c r="F406" s="286"/>
      <c r="G406" s="117"/>
      <c r="H406" s="281">
        <f t="shared" si="28"/>
        <v>0</v>
      </c>
      <c r="I406" s="281"/>
      <c r="J406" s="117"/>
      <c r="K406" s="286"/>
      <c r="L406" s="286"/>
      <c r="M406" s="251"/>
      <c r="N406" s="287">
        <f t="shared" si="29"/>
        <v>0</v>
      </c>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c r="AW406" s="118"/>
      <c r="AX406" s="118"/>
      <c r="AY406" s="118"/>
      <c r="AZ406" s="118"/>
      <c r="BA406" s="118"/>
      <c r="BB406" s="118"/>
      <c r="BC406" s="118"/>
      <c r="BD406" s="118"/>
      <c r="BE406" s="118"/>
      <c r="BF406" s="118"/>
      <c r="BG406" s="235"/>
      <c r="BH406" s="235"/>
    </row>
    <row r="407" spans="1:60" ht="28.2" customHeight="1" thickBot="1" x14ac:dyDescent="0.35">
      <c r="A407" s="126">
        <v>3220</v>
      </c>
      <c r="B407" s="359" t="s">
        <v>218</v>
      </c>
      <c r="C407" s="361"/>
      <c r="D407" s="285"/>
      <c r="E407" s="117"/>
      <c r="F407" s="286"/>
      <c r="G407" s="117"/>
      <c r="H407" s="281">
        <f t="shared" si="28"/>
        <v>0</v>
      </c>
      <c r="I407" s="281"/>
      <c r="J407" s="117"/>
      <c r="K407" s="286"/>
      <c r="L407" s="286"/>
      <c r="M407" s="251"/>
      <c r="N407" s="287">
        <f t="shared" si="29"/>
        <v>0</v>
      </c>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c r="AW407" s="118"/>
      <c r="AX407" s="118"/>
      <c r="AY407" s="118"/>
      <c r="AZ407" s="118"/>
      <c r="BA407" s="118"/>
      <c r="BB407" s="118"/>
      <c r="BC407" s="118"/>
      <c r="BD407" s="118"/>
      <c r="BE407" s="118"/>
      <c r="BF407" s="118"/>
      <c r="BG407" s="235"/>
      <c r="BH407" s="235"/>
    </row>
    <row r="408" spans="1:60" ht="28.2" customHeight="1" thickBot="1" x14ac:dyDescent="0.35">
      <c r="A408" s="126">
        <v>3230</v>
      </c>
      <c r="B408" s="359" t="s">
        <v>219</v>
      </c>
      <c r="C408" s="361"/>
      <c r="D408" s="285"/>
      <c r="E408" s="117"/>
      <c r="F408" s="286"/>
      <c r="G408" s="117"/>
      <c r="H408" s="281">
        <f t="shared" si="28"/>
        <v>0</v>
      </c>
      <c r="I408" s="281"/>
      <c r="J408" s="117"/>
      <c r="K408" s="286"/>
      <c r="L408" s="286"/>
      <c r="M408" s="251"/>
      <c r="N408" s="287">
        <f t="shared" si="29"/>
        <v>0</v>
      </c>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c r="AW408" s="118"/>
      <c r="AX408" s="118"/>
      <c r="AY408" s="118"/>
      <c r="AZ408" s="118"/>
      <c r="BA408" s="118"/>
      <c r="BB408" s="118"/>
      <c r="BC408" s="118"/>
      <c r="BD408" s="118"/>
      <c r="BE408" s="118"/>
      <c r="BF408" s="118"/>
      <c r="BG408" s="235"/>
      <c r="BH408" s="235"/>
    </row>
    <row r="409" spans="1:60" ht="13.95" customHeight="1" thickBot="1" x14ac:dyDescent="0.35">
      <c r="A409" s="126">
        <v>3240</v>
      </c>
      <c r="B409" s="26" t="s">
        <v>220</v>
      </c>
      <c r="C409" s="27"/>
      <c r="D409" s="285"/>
      <c r="E409" s="117"/>
      <c r="F409" s="286"/>
      <c r="G409" s="117"/>
      <c r="H409" s="281">
        <f t="shared" si="28"/>
        <v>0</v>
      </c>
      <c r="I409" s="281"/>
      <c r="J409" s="117"/>
      <c r="K409" s="286"/>
      <c r="L409" s="286"/>
      <c r="M409" s="251"/>
      <c r="N409" s="287">
        <f t="shared" si="29"/>
        <v>0</v>
      </c>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c r="AW409" s="118"/>
      <c r="AX409" s="118"/>
      <c r="AY409" s="118"/>
      <c r="AZ409" s="118"/>
      <c r="BA409" s="118"/>
      <c r="BB409" s="118"/>
      <c r="BC409" s="118"/>
      <c r="BD409" s="118"/>
      <c r="BE409" s="118"/>
      <c r="BF409" s="118"/>
      <c r="BG409" s="235"/>
      <c r="BH409" s="235"/>
    </row>
    <row r="410" spans="1:60" ht="13.95" customHeight="1" thickBot="1" x14ac:dyDescent="0.35">
      <c r="A410" s="117"/>
      <c r="B410" s="26" t="s">
        <v>83</v>
      </c>
      <c r="C410" s="27"/>
      <c r="D410" s="285">
        <f>G89</f>
        <v>12500300</v>
      </c>
      <c r="E410" s="27"/>
      <c r="F410" s="288"/>
      <c r="G410" s="117"/>
      <c r="H410" s="281">
        <f t="shared" si="28"/>
        <v>12500300</v>
      </c>
      <c r="I410" s="281">
        <f>K89</f>
        <v>11984100</v>
      </c>
      <c r="J410" s="117"/>
      <c r="K410" s="286"/>
      <c r="L410" s="286"/>
      <c r="M410" s="251"/>
      <c r="N410" s="287">
        <f t="shared" si="29"/>
        <v>11984100</v>
      </c>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c r="AW410" s="118"/>
      <c r="AX410" s="118"/>
      <c r="AY410" s="118"/>
      <c r="AZ410" s="118"/>
      <c r="BA410" s="118"/>
      <c r="BB410" s="118"/>
      <c r="BC410" s="118"/>
      <c r="BD410" s="118"/>
      <c r="BE410" s="118"/>
      <c r="BF410" s="118"/>
      <c r="BG410" s="235"/>
      <c r="BH410" s="235"/>
    </row>
    <row r="411" spans="1:60" ht="15" customHeight="1" x14ac:dyDescent="0.3">
      <c r="A411" s="235"/>
      <c r="B411" s="234"/>
      <c r="C411" s="234"/>
      <c r="D411" s="234"/>
      <c r="E411" s="234"/>
      <c r="F411" s="234"/>
      <c r="G411" s="234"/>
      <c r="H411" s="234"/>
      <c r="I411" s="234"/>
      <c r="J411" s="234"/>
      <c r="K411" s="234"/>
      <c r="L411" s="234"/>
      <c r="M411" s="234"/>
      <c r="N411" s="234"/>
      <c r="O411" s="118"/>
      <c r="P411" s="118"/>
      <c r="Q411" s="118"/>
      <c r="R411" s="118"/>
      <c r="S411" s="234"/>
      <c r="T411" s="234"/>
      <c r="U411" s="234"/>
      <c r="V411" s="234"/>
      <c r="W411" s="234"/>
      <c r="X411" s="234"/>
      <c r="Y411" s="234"/>
      <c r="Z411" s="234"/>
      <c r="AA411" s="234"/>
      <c r="AB411" s="234"/>
      <c r="AC411" s="234"/>
      <c r="AD411" s="234"/>
      <c r="AE411" s="234"/>
      <c r="AF411" s="234"/>
      <c r="AG411" s="234"/>
      <c r="AH411" s="234"/>
      <c r="AI411" s="234"/>
      <c r="AJ411" s="234"/>
      <c r="AK411" s="234"/>
      <c r="AL411" s="234"/>
      <c r="AM411" s="234"/>
      <c r="AN411" s="234"/>
      <c r="AO411" s="234"/>
      <c r="AP411" s="234"/>
      <c r="AQ411" s="234"/>
      <c r="AR411" s="234"/>
      <c r="AS411" s="234"/>
      <c r="AT411" s="234"/>
      <c r="AU411" s="234"/>
      <c r="AV411" s="234"/>
      <c r="AW411" s="234"/>
      <c r="AX411" s="234"/>
      <c r="AY411" s="234"/>
      <c r="AZ411" s="234"/>
      <c r="BA411" s="234"/>
      <c r="BB411" s="234"/>
      <c r="BC411" s="234"/>
      <c r="BD411" s="234"/>
      <c r="BE411" s="234"/>
      <c r="BF411" s="234"/>
      <c r="BG411" s="234"/>
      <c r="BH411" s="441"/>
    </row>
    <row r="412" spans="1:60" ht="15.6" customHeight="1" x14ac:dyDescent="0.3">
      <c r="A412" s="303" t="s">
        <v>232</v>
      </c>
      <c r="B412" s="303"/>
      <c r="C412" s="303"/>
      <c r="D412" s="303"/>
      <c r="E412" s="303"/>
      <c r="F412" s="303"/>
      <c r="G412" s="303"/>
      <c r="H412" s="303"/>
      <c r="I412" s="303"/>
      <c r="J412" s="303"/>
      <c r="K412" s="303"/>
      <c r="L412" s="34"/>
      <c r="M412" s="34"/>
      <c r="N412" s="34"/>
      <c r="O412" s="118"/>
      <c r="P412" s="118"/>
      <c r="Q412" s="118"/>
      <c r="R412" s="118"/>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441"/>
    </row>
    <row r="413" spans="1:60" ht="16.2" thickBot="1" x14ac:dyDescent="0.35">
      <c r="A413" s="235"/>
      <c r="C413" s="36"/>
      <c r="D413" s="36"/>
      <c r="E413" s="36"/>
      <c r="F413" s="36"/>
      <c r="G413" s="36"/>
      <c r="H413" s="36"/>
      <c r="I413" s="36"/>
      <c r="J413" s="36"/>
      <c r="K413" s="36"/>
      <c r="L413" s="36"/>
      <c r="M413" s="324" t="s">
        <v>32</v>
      </c>
      <c r="N413" s="324"/>
      <c r="O413" s="118"/>
      <c r="P413" s="118"/>
      <c r="Q413" s="118"/>
      <c r="R413" s="118"/>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441"/>
    </row>
    <row r="414" spans="1:60" ht="24.6" customHeight="1" x14ac:dyDescent="0.3">
      <c r="A414" s="474" t="s">
        <v>174</v>
      </c>
      <c r="B414" s="482" t="s">
        <v>34</v>
      </c>
      <c r="C414" s="308" t="s">
        <v>175</v>
      </c>
      <c r="D414" s="373" t="s">
        <v>176</v>
      </c>
      <c r="E414" s="418" t="s">
        <v>233</v>
      </c>
      <c r="F414" s="377"/>
      <c r="G414" s="418" t="s">
        <v>234</v>
      </c>
      <c r="H414" s="377"/>
      <c r="I414" s="418" t="s">
        <v>235</v>
      </c>
      <c r="J414" s="377"/>
      <c r="K414" s="418" t="s">
        <v>236</v>
      </c>
      <c r="L414" s="377"/>
      <c r="M414" s="418" t="s">
        <v>237</v>
      </c>
      <c r="N414" s="377"/>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c r="AW414" s="118"/>
      <c r="AX414" s="118"/>
      <c r="AY414" s="118"/>
      <c r="AZ414" s="118"/>
      <c r="BA414" s="118"/>
      <c r="BB414" s="118"/>
      <c r="BC414" s="118"/>
      <c r="BD414" s="118"/>
      <c r="BE414" s="118"/>
      <c r="BF414" s="118"/>
      <c r="BG414" s="118"/>
      <c r="BH414" s="118"/>
    </row>
    <row r="415" spans="1:60" ht="78.599999999999994" customHeight="1" thickBot="1" x14ac:dyDescent="0.35">
      <c r="A415" s="476"/>
      <c r="B415" s="483"/>
      <c r="C415" s="310"/>
      <c r="D415" s="375"/>
      <c r="E415" s="420"/>
      <c r="F415" s="379"/>
      <c r="G415" s="420"/>
      <c r="H415" s="379"/>
      <c r="I415" s="420"/>
      <c r="J415" s="379"/>
      <c r="K415" s="420"/>
      <c r="L415" s="379"/>
      <c r="M415" s="420"/>
      <c r="N415" s="379"/>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c r="AW415" s="118"/>
      <c r="AX415" s="118"/>
      <c r="AY415" s="118"/>
      <c r="AZ415" s="118"/>
      <c r="BA415" s="118"/>
      <c r="BB415" s="118"/>
      <c r="BC415" s="118"/>
      <c r="BD415" s="118"/>
      <c r="BE415" s="118"/>
      <c r="BF415" s="118"/>
      <c r="BG415" s="118"/>
      <c r="BH415" s="118"/>
    </row>
    <row r="416" spans="1:60" ht="15" thickBot="1" x14ac:dyDescent="0.35">
      <c r="A416" s="126">
        <v>1</v>
      </c>
      <c r="B416" s="126">
        <v>2</v>
      </c>
      <c r="C416" s="240">
        <v>3</v>
      </c>
      <c r="D416" s="240">
        <v>4</v>
      </c>
      <c r="E416" s="468">
        <v>5</v>
      </c>
      <c r="F416" s="469"/>
      <c r="G416" s="468">
        <v>6</v>
      </c>
      <c r="H416" s="469"/>
      <c r="I416" s="468">
        <v>7</v>
      </c>
      <c r="J416" s="469"/>
      <c r="K416" s="468">
        <v>8</v>
      </c>
      <c r="L416" s="486"/>
      <c r="M416" s="417">
        <v>9</v>
      </c>
      <c r="N416" s="35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c r="AW416" s="118"/>
      <c r="AX416" s="118"/>
      <c r="AY416" s="118"/>
      <c r="AZ416" s="118"/>
      <c r="BA416" s="118"/>
      <c r="BB416" s="118"/>
      <c r="BC416" s="118"/>
      <c r="BD416" s="118"/>
      <c r="BE416" s="118"/>
      <c r="BF416" s="118"/>
      <c r="BG416" s="118"/>
      <c r="BH416" s="118"/>
    </row>
    <row r="417" spans="1:60" ht="27" thickBot="1" x14ac:dyDescent="0.35">
      <c r="A417" s="126"/>
      <c r="B417" s="117" t="s">
        <v>238</v>
      </c>
      <c r="C417" s="289"/>
      <c r="D417" s="289"/>
      <c r="E417" s="311"/>
      <c r="F417" s="313"/>
      <c r="G417" s="311"/>
      <c r="H417" s="313"/>
      <c r="I417" s="311"/>
      <c r="J417" s="313"/>
      <c r="K417" s="311"/>
      <c r="L417" s="355"/>
      <c r="M417" s="417"/>
      <c r="N417" s="35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c r="AW417" s="118"/>
      <c r="AX417" s="118"/>
      <c r="AY417" s="118"/>
      <c r="AZ417" s="118"/>
      <c r="BA417" s="118"/>
      <c r="BB417" s="118"/>
      <c r="BC417" s="118"/>
      <c r="BD417" s="118"/>
      <c r="BE417" s="118"/>
      <c r="BF417" s="118"/>
      <c r="BG417" s="118"/>
      <c r="BH417" s="118"/>
    </row>
    <row r="418" spans="1:60" ht="15" thickBot="1" x14ac:dyDescent="0.35">
      <c r="A418" s="126">
        <v>2000</v>
      </c>
      <c r="B418" s="26" t="s">
        <v>184</v>
      </c>
      <c r="C418" s="290">
        <f>C291</f>
        <v>16814434.649999999</v>
      </c>
      <c r="D418" s="290">
        <f>E291</f>
        <v>16814186.649999999</v>
      </c>
      <c r="E418" s="484"/>
      <c r="F418" s="485"/>
      <c r="G418" s="240"/>
      <c r="H418" s="291"/>
      <c r="I418" s="240"/>
      <c r="J418" s="291"/>
      <c r="K418" s="240"/>
      <c r="L418" s="292"/>
      <c r="M418" s="251"/>
      <c r="N418" s="250"/>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c r="AW418" s="118"/>
      <c r="AX418" s="118"/>
      <c r="AY418" s="118"/>
      <c r="AZ418" s="118"/>
      <c r="BA418" s="118"/>
      <c r="BB418" s="118"/>
      <c r="BC418" s="118"/>
      <c r="BD418" s="118"/>
      <c r="BE418" s="118"/>
      <c r="BF418" s="118"/>
      <c r="BG418" s="118"/>
      <c r="BH418" s="118"/>
    </row>
    <row r="419" spans="1:60" ht="27" thickBot="1" x14ac:dyDescent="0.35">
      <c r="A419" s="126">
        <v>2100</v>
      </c>
      <c r="B419" s="26" t="s">
        <v>185</v>
      </c>
      <c r="C419" s="290">
        <f t="shared" ref="C419:C472" si="30">C292</f>
        <v>0</v>
      </c>
      <c r="D419" s="290">
        <f t="shared" ref="D419:D473" si="31">E292</f>
        <v>0</v>
      </c>
      <c r="E419" s="484"/>
      <c r="F419" s="485"/>
      <c r="G419" s="240"/>
      <c r="H419" s="291"/>
      <c r="I419" s="240"/>
      <c r="J419" s="291"/>
      <c r="K419" s="240"/>
      <c r="L419" s="292"/>
      <c r="M419" s="251"/>
      <c r="N419" s="250"/>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c r="AW419" s="118"/>
      <c r="AX419" s="118"/>
      <c r="AY419" s="118"/>
      <c r="AZ419" s="118"/>
      <c r="BA419" s="118"/>
      <c r="BB419" s="118"/>
      <c r="BC419" s="118"/>
      <c r="BD419" s="118"/>
      <c r="BE419" s="118"/>
      <c r="BF419" s="118"/>
      <c r="BG419" s="118"/>
      <c r="BH419" s="118"/>
    </row>
    <row r="420" spans="1:60" ht="15" thickBot="1" x14ac:dyDescent="0.35">
      <c r="A420" s="126">
        <v>2110</v>
      </c>
      <c r="B420" s="26" t="s">
        <v>64</v>
      </c>
      <c r="C420" s="290">
        <f t="shared" si="30"/>
        <v>0</v>
      </c>
      <c r="D420" s="290">
        <f t="shared" si="31"/>
        <v>0</v>
      </c>
      <c r="E420" s="484"/>
      <c r="F420" s="485"/>
      <c r="G420" s="240"/>
      <c r="H420" s="291"/>
      <c r="I420" s="240"/>
      <c r="J420" s="291"/>
      <c r="K420" s="240"/>
      <c r="L420" s="292"/>
      <c r="M420" s="251"/>
      <c r="N420" s="250"/>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c r="AW420" s="118"/>
      <c r="AX420" s="118"/>
      <c r="AY420" s="118"/>
      <c r="AZ420" s="118"/>
      <c r="BA420" s="118"/>
      <c r="BB420" s="118"/>
      <c r="BC420" s="118"/>
      <c r="BD420" s="118"/>
      <c r="BE420" s="118"/>
      <c r="BF420" s="118"/>
      <c r="BG420" s="118"/>
      <c r="BH420" s="118"/>
    </row>
    <row r="421" spans="1:60" ht="15" thickBot="1" x14ac:dyDescent="0.35">
      <c r="A421" s="126">
        <v>2111</v>
      </c>
      <c r="B421" s="26" t="s">
        <v>186</v>
      </c>
      <c r="C421" s="290">
        <f t="shared" si="30"/>
        <v>0</v>
      </c>
      <c r="D421" s="290">
        <f t="shared" si="31"/>
        <v>0</v>
      </c>
      <c r="E421" s="484"/>
      <c r="F421" s="487"/>
      <c r="G421" s="240"/>
      <c r="H421" s="291"/>
      <c r="I421" s="240"/>
      <c r="J421" s="291"/>
      <c r="K421" s="240"/>
      <c r="L421" s="292"/>
      <c r="M421" s="251"/>
      <c r="N421" s="250"/>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c r="AW421" s="118"/>
      <c r="AX421" s="118"/>
      <c r="AY421" s="118"/>
      <c r="AZ421" s="118"/>
      <c r="BA421" s="118"/>
      <c r="BB421" s="118"/>
      <c r="BC421" s="118"/>
      <c r="BD421" s="118"/>
      <c r="BE421" s="118"/>
      <c r="BF421" s="118"/>
      <c r="BG421" s="118"/>
      <c r="BH421" s="118"/>
    </row>
    <row r="422" spans="1:60" ht="27" thickBot="1" x14ac:dyDescent="0.35">
      <c r="A422" s="126">
        <v>2112</v>
      </c>
      <c r="B422" s="26" t="s">
        <v>187</v>
      </c>
      <c r="C422" s="290">
        <f t="shared" si="30"/>
        <v>0</v>
      </c>
      <c r="D422" s="290">
        <f t="shared" si="31"/>
        <v>0</v>
      </c>
      <c r="E422" s="311"/>
      <c r="F422" s="313"/>
      <c r="G422" s="240"/>
      <c r="H422" s="291"/>
      <c r="I422" s="240"/>
      <c r="J422" s="291"/>
      <c r="K422" s="240"/>
      <c r="L422" s="292"/>
      <c r="M422" s="251"/>
      <c r="N422" s="250"/>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c r="AW422" s="118"/>
      <c r="AX422" s="118"/>
      <c r="AY422" s="118"/>
      <c r="AZ422" s="118"/>
      <c r="BA422" s="118"/>
      <c r="BB422" s="118"/>
      <c r="BC422" s="118"/>
      <c r="BD422" s="118"/>
      <c r="BE422" s="118"/>
      <c r="BF422" s="118"/>
      <c r="BG422" s="118"/>
      <c r="BH422" s="118"/>
    </row>
    <row r="423" spans="1:60" ht="15" thickBot="1" x14ac:dyDescent="0.35">
      <c r="A423" s="126">
        <v>2120</v>
      </c>
      <c r="B423" s="26" t="s">
        <v>65</v>
      </c>
      <c r="C423" s="290">
        <f t="shared" si="30"/>
        <v>0</v>
      </c>
      <c r="D423" s="290">
        <f t="shared" si="31"/>
        <v>0</v>
      </c>
      <c r="E423" s="311"/>
      <c r="F423" s="313"/>
      <c r="G423" s="240"/>
      <c r="H423" s="291"/>
      <c r="I423" s="240"/>
      <c r="J423" s="291"/>
      <c r="K423" s="240"/>
      <c r="L423" s="292"/>
      <c r="M423" s="251"/>
      <c r="N423" s="250"/>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c r="AW423" s="118"/>
      <c r="AX423" s="118"/>
      <c r="AY423" s="118"/>
      <c r="AZ423" s="118"/>
      <c r="BA423" s="118"/>
      <c r="BB423" s="118"/>
      <c r="BC423" s="118"/>
      <c r="BD423" s="118"/>
      <c r="BE423" s="118"/>
      <c r="BF423" s="118"/>
      <c r="BG423" s="118"/>
      <c r="BH423" s="118"/>
    </row>
    <row r="424" spans="1:60" ht="15" thickBot="1" x14ac:dyDescent="0.35">
      <c r="A424" s="126">
        <v>2200</v>
      </c>
      <c r="B424" s="26" t="s">
        <v>188</v>
      </c>
      <c r="C424" s="290">
        <f t="shared" si="30"/>
        <v>0</v>
      </c>
      <c r="D424" s="290">
        <f t="shared" si="31"/>
        <v>0</v>
      </c>
      <c r="E424" s="311"/>
      <c r="F424" s="313"/>
      <c r="G424" s="240"/>
      <c r="H424" s="291"/>
      <c r="I424" s="240"/>
      <c r="J424" s="291"/>
      <c r="K424" s="240"/>
      <c r="L424" s="292"/>
      <c r="M424" s="251"/>
      <c r="N424" s="250"/>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c r="AW424" s="118"/>
      <c r="AX424" s="118"/>
      <c r="AY424" s="118"/>
      <c r="AZ424" s="118"/>
      <c r="BA424" s="118"/>
      <c r="BB424" s="118"/>
      <c r="BC424" s="118"/>
      <c r="BD424" s="118"/>
      <c r="BE424" s="118"/>
      <c r="BF424" s="118"/>
      <c r="BG424" s="118"/>
      <c r="BH424" s="118"/>
    </row>
    <row r="425" spans="1:60" ht="27" thickBot="1" x14ac:dyDescent="0.35">
      <c r="A425" s="126">
        <v>2210</v>
      </c>
      <c r="B425" s="26" t="s">
        <v>66</v>
      </c>
      <c r="C425" s="290">
        <f t="shared" si="30"/>
        <v>0</v>
      </c>
      <c r="D425" s="290">
        <f t="shared" si="31"/>
        <v>0</v>
      </c>
      <c r="E425" s="311"/>
      <c r="F425" s="313"/>
      <c r="G425" s="240"/>
      <c r="H425" s="291"/>
      <c r="I425" s="240"/>
      <c r="J425" s="291"/>
      <c r="K425" s="240"/>
      <c r="L425" s="292"/>
      <c r="M425" s="251"/>
      <c r="N425" s="250"/>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c r="AW425" s="118"/>
      <c r="AX425" s="118"/>
      <c r="AY425" s="118"/>
      <c r="AZ425" s="118"/>
      <c r="BA425" s="118"/>
      <c r="BB425" s="118"/>
      <c r="BC425" s="118"/>
      <c r="BD425" s="118"/>
      <c r="BE425" s="118"/>
      <c r="BF425" s="118"/>
      <c r="BG425" s="118"/>
      <c r="BH425" s="118"/>
    </row>
    <row r="426" spans="1:60" ht="27" thickBot="1" x14ac:dyDescent="0.35">
      <c r="A426" s="126">
        <v>2220</v>
      </c>
      <c r="B426" s="26" t="s">
        <v>67</v>
      </c>
      <c r="C426" s="290">
        <f t="shared" si="30"/>
        <v>0</v>
      </c>
      <c r="D426" s="290">
        <f t="shared" si="31"/>
        <v>0</v>
      </c>
      <c r="E426" s="311"/>
      <c r="F426" s="313"/>
      <c r="G426" s="240"/>
      <c r="H426" s="291"/>
      <c r="I426" s="240"/>
      <c r="J426" s="291"/>
      <c r="K426" s="240"/>
      <c r="L426" s="292"/>
      <c r="M426" s="251"/>
      <c r="N426" s="250"/>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c r="AT426" s="118"/>
      <c r="AU426" s="118"/>
      <c r="AV426" s="118"/>
      <c r="AW426" s="118"/>
      <c r="AX426" s="118"/>
      <c r="AY426" s="118"/>
      <c r="AZ426" s="118"/>
      <c r="BA426" s="118"/>
      <c r="BB426" s="118"/>
      <c r="BC426" s="118"/>
      <c r="BD426" s="118"/>
      <c r="BE426" s="118"/>
      <c r="BF426" s="118"/>
      <c r="BG426" s="118"/>
      <c r="BH426" s="118"/>
    </row>
    <row r="427" spans="1:60" ht="15" thickBot="1" x14ac:dyDescent="0.35">
      <c r="A427" s="126">
        <v>2230</v>
      </c>
      <c r="B427" s="26" t="s">
        <v>68</v>
      </c>
      <c r="C427" s="290">
        <f t="shared" si="30"/>
        <v>0</v>
      </c>
      <c r="D427" s="290">
        <f t="shared" si="31"/>
        <v>0</v>
      </c>
      <c r="E427" s="311"/>
      <c r="F427" s="313"/>
      <c r="G427" s="240"/>
      <c r="H427" s="291"/>
      <c r="I427" s="240"/>
      <c r="J427" s="291"/>
      <c r="K427" s="240"/>
      <c r="L427" s="292"/>
      <c r="M427" s="251"/>
      <c r="N427" s="250"/>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c r="AT427" s="118"/>
      <c r="AU427" s="118"/>
      <c r="AV427" s="118"/>
      <c r="AW427" s="118"/>
      <c r="AX427" s="118"/>
      <c r="AY427" s="118"/>
      <c r="AZ427" s="118"/>
      <c r="BA427" s="118"/>
      <c r="BB427" s="118"/>
      <c r="BC427" s="118"/>
      <c r="BD427" s="118"/>
      <c r="BE427" s="118"/>
      <c r="BF427" s="118"/>
      <c r="BG427" s="118"/>
      <c r="BH427" s="118"/>
    </row>
    <row r="428" spans="1:60" ht="15" thickBot="1" x14ac:dyDescent="0.35">
      <c r="A428" s="126">
        <v>2240</v>
      </c>
      <c r="B428" s="26" t="s">
        <v>69</v>
      </c>
      <c r="C428" s="290">
        <f t="shared" si="30"/>
        <v>0</v>
      </c>
      <c r="D428" s="290">
        <f t="shared" si="31"/>
        <v>0</v>
      </c>
      <c r="E428" s="311"/>
      <c r="F428" s="313"/>
      <c r="G428" s="240"/>
      <c r="H428" s="291"/>
      <c r="I428" s="240"/>
      <c r="J428" s="291"/>
      <c r="K428" s="240"/>
      <c r="L428" s="292"/>
      <c r="M428" s="251"/>
      <c r="N428" s="250"/>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c r="AT428" s="118"/>
      <c r="AU428" s="118"/>
      <c r="AV428" s="118"/>
      <c r="AW428" s="118"/>
      <c r="AX428" s="118"/>
      <c r="AY428" s="118"/>
      <c r="AZ428" s="118"/>
      <c r="BA428" s="118"/>
      <c r="BB428" s="118"/>
      <c r="BC428" s="118"/>
      <c r="BD428" s="118"/>
      <c r="BE428" s="118"/>
      <c r="BF428" s="118"/>
      <c r="BG428" s="118"/>
      <c r="BH428" s="118"/>
    </row>
    <row r="429" spans="1:60" ht="15" thickBot="1" x14ac:dyDescent="0.35">
      <c r="A429" s="126">
        <v>2250</v>
      </c>
      <c r="B429" s="26" t="s">
        <v>70</v>
      </c>
      <c r="C429" s="290">
        <f t="shared" si="30"/>
        <v>0</v>
      </c>
      <c r="D429" s="290">
        <f t="shared" si="31"/>
        <v>0</v>
      </c>
      <c r="E429" s="311"/>
      <c r="F429" s="313"/>
      <c r="G429" s="240"/>
      <c r="H429" s="291"/>
      <c r="I429" s="240"/>
      <c r="J429" s="291"/>
      <c r="K429" s="240"/>
      <c r="L429" s="292"/>
      <c r="M429" s="251"/>
      <c r="N429" s="250"/>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c r="AT429" s="118"/>
      <c r="AU429" s="118"/>
      <c r="AV429" s="118"/>
      <c r="AW429" s="118"/>
      <c r="AX429" s="118"/>
      <c r="AY429" s="118"/>
      <c r="AZ429" s="118"/>
      <c r="BA429" s="118"/>
      <c r="BB429" s="118"/>
      <c r="BC429" s="118"/>
      <c r="BD429" s="118"/>
      <c r="BE429" s="118"/>
      <c r="BF429" s="118"/>
      <c r="BG429" s="118"/>
      <c r="BH429" s="118"/>
    </row>
    <row r="430" spans="1:60" ht="27" thickBot="1" x14ac:dyDescent="0.35">
      <c r="A430" s="126">
        <v>2260</v>
      </c>
      <c r="B430" s="26" t="s">
        <v>189</v>
      </c>
      <c r="C430" s="290">
        <f t="shared" si="30"/>
        <v>0</v>
      </c>
      <c r="D430" s="290">
        <f t="shared" si="31"/>
        <v>0</v>
      </c>
      <c r="E430" s="311"/>
      <c r="F430" s="313"/>
      <c r="G430" s="240"/>
      <c r="H430" s="291"/>
      <c r="I430" s="240"/>
      <c r="J430" s="291"/>
      <c r="K430" s="240"/>
      <c r="L430" s="292"/>
      <c r="M430" s="251"/>
      <c r="N430" s="250"/>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c r="AT430" s="118"/>
      <c r="AU430" s="118"/>
      <c r="AV430" s="118"/>
      <c r="AW430" s="118"/>
      <c r="AX430" s="118"/>
      <c r="AY430" s="118"/>
      <c r="AZ430" s="118"/>
      <c r="BA430" s="118"/>
      <c r="BB430" s="118"/>
      <c r="BC430" s="118"/>
      <c r="BD430" s="118"/>
      <c r="BE430" s="118"/>
      <c r="BF430" s="118"/>
      <c r="BG430" s="118"/>
      <c r="BH430" s="118"/>
    </row>
    <row r="431" spans="1:60" ht="27" thickBot="1" x14ac:dyDescent="0.35">
      <c r="A431" s="126">
        <v>2270</v>
      </c>
      <c r="B431" s="26" t="s">
        <v>71</v>
      </c>
      <c r="C431" s="290">
        <f t="shared" si="30"/>
        <v>0</v>
      </c>
      <c r="D431" s="290">
        <f t="shared" si="31"/>
        <v>0</v>
      </c>
      <c r="E431" s="311"/>
      <c r="F431" s="313"/>
      <c r="G431" s="240"/>
      <c r="H431" s="291"/>
      <c r="I431" s="240"/>
      <c r="J431" s="291"/>
      <c r="K431" s="240"/>
      <c r="L431" s="292"/>
      <c r="M431" s="251"/>
      <c r="N431" s="250"/>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c r="AT431" s="118"/>
      <c r="AU431" s="118"/>
      <c r="AV431" s="118"/>
      <c r="AW431" s="118"/>
      <c r="AX431" s="118"/>
      <c r="AY431" s="118"/>
      <c r="AZ431" s="118"/>
      <c r="BA431" s="118"/>
      <c r="BB431" s="118"/>
      <c r="BC431" s="118"/>
      <c r="BD431" s="118"/>
      <c r="BE431" s="118"/>
      <c r="BF431" s="118"/>
      <c r="BG431" s="118"/>
      <c r="BH431" s="118"/>
    </row>
    <row r="432" spans="1:60" ht="15" thickBot="1" x14ac:dyDescent="0.35">
      <c r="A432" s="126">
        <v>2271</v>
      </c>
      <c r="B432" s="26" t="s">
        <v>72</v>
      </c>
      <c r="C432" s="290">
        <f t="shared" si="30"/>
        <v>0</v>
      </c>
      <c r="D432" s="290">
        <f t="shared" si="31"/>
        <v>0</v>
      </c>
      <c r="E432" s="311"/>
      <c r="F432" s="313"/>
      <c r="G432" s="240"/>
      <c r="H432" s="291"/>
      <c r="I432" s="240"/>
      <c r="J432" s="291"/>
      <c r="K432" s="240"/>
      <c r="L432" s="292"/>
      <c r="M432" s="251"/>
      <c r="N432" s="250"/>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c r="AT432" s="118"/>
      <c r="AU432" s="118"/>
      <c r="AV432" s="118"/>
      <c r="AW432" s="118"/>
      <c r="AX432" s="118"/>
      <c r="AY432" s="118"/>
      <c r="AZ432" s="118"/>
      <c r="BA432" s="118"/>
      <c r="BB432" s="118"/>
      <c r="BC432" s="118"/>
      <c r="BD432" s="118"/>
      <c r="BE432" s="118"/>
      <c r="BF432" s="118"/>
      <c r="BG432" s="118"/>
      <c r="BH432" s="118"/>
    </row>
    <row r="433" spans="1:60" ht="27" thickBot="1" x14ac:dyDescent="0.35">
      <c r="A433" s="126">
        <v>2272</v>
      </c>
      <c r="B433" s="26" t="s">
        <v>73</v>
      </c>
      <c r="C433" s="290">
        <f t="shared" si="30"/>
        <v>0</v>
      </c>
      <c r="D433" s="290">
        <f t="shared" si="31"/>
        <v>0</v>
      </c>
      <c r="E433" s="311"/>
      <c r="F433" s="313"/>
      <c r="G433" s="240"/>
      <c r="H433" s="291"/>
      <c r="I433" s="240"/>
      <c r="J433" s="291"/>
      <c r="K433" s="240"/>
      <c r="L433" s="292"/>
      <c r="M433" s="251"/>
      <c r="N433" s="250"/>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c r="AT433" s="118"/>
      <c r="AU433" s="118"/>
      <c r="AV433" s="118"/>
      <c r="AW433" s="118"/>
      <c r="AX433" s="118"/>
      <c r="AY433" s="118"/>
      <c r="AZ433" s="118"/>
      <c r="BA433" s="118"/>
      <c r="BB433" s="118"/>
      <c r="BC433" s="118"/>
      <c r="BD433" s="118"/>
      <c r="BE433" s="118"/>
      <c r="BF433" s="118"/>
      <c r="BG433" s="118"/>
      <c r="BH433" s="118"/>
    </row>
    <row r="434" spans="1:60" ht="15" thickBot="1" x14ac:dyDescent="0.35">
      <c r="A434" s="126">
        <v>2273</v>
      </c>
      <c r="B434" s="26" t="s">
        <v>74</v>
      </c>
      <c r="C434" s="290">
        <f t="shared" si="30"/>
        <v>0</v>
      </c>
      <c r="D434" s="290">
        <f t="shared" si="31"/>
        <v>0</v>
      </c>
      <c r="E434" s="311"/>
      <c r="F434" s="313"/>
      <c r="G434" s="240"/>
      <c r="H434" s="291"/>
      <c r="I434" s="240"/>
      <c r="J434" s="291"/>
      <c r="K434" s="240"/>
      <c r="L434" s="292"/>
      <c r="M434" s="251"/>
      <c r="N434" s="250"/>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8"/>
      <c r="AW434" s="118"/>
      <c r="AX434" s="118"/>
      <c r="AY434" s="118"/>
      <c r="AZ434" s="118"/>
      <c r="BA434" s="118"/>
      <c r="BB434" s="118"/>
      <c r="BC434" s="118"/>
      <c r="BD434" s="118"/>
      <c r="BE434" s="118"/>
      <c r="BF434" s="118"/>
      <c r="BG434" s="118"/>
      <c r="BH434" s="118"/>
    </row>
    <row r="435" spans="1:60" ht="15" thickBot="1" x14ac:dyDescent="0.35">
      <c r="A435" s="126">
        <v>2274</v>
      </c>
      <c r="B435" s="26" t="s">
        <v>190</v>
      </c>
      <c r="C435" s="290">
        <f t="shared" si="30"/>
        <v>0</v>
      </c>
      <c r="D435" s="290">
        <f t="shared" si="31"/>
        <v>0</v>
      </c>
      <c r="E435" s="311"/>
      <c r="F435" s="313"/>
      <c r="G435" s="240"/>
      <c r="H435" s="291"/>
      <c r="I435" s="240"/>
      <c r="J435" s="291"/>
      <c r="K435" s="240"/>
      <c r="L435" s="292"/>
      <c r="M435" s="251"/>
      <c r="N435" s="250"/>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c r="AT435" s="118"/>
      <c r="AU435" s="118"/>
      <c r="AV435" s="118"/>
      <c r="AW435" s="118"/>
      <c r="AX435" s="118"/>
      <c r="AY435" s="118"/>
      <c r="AZ435" s="118"/>
      <c r="BA435" s="118"/>
      <c r="BB435" s="118"/>
      <c r="BC435" s="118"/>
      <c r="BD435" s="118"/>
      <c r="BE435" s="118"/>
      <c r="BF435" s="118"/>
      <c r="BG435" s="118"/>
      <c r="BH435" s="118"/>
    </row>
    <row r="436" spans="1:60" ht="15" thickBot="1" x14ac:dyDescent="0.35">
      <c r="A436" s="126">
        <v>2275</v>
      </c>
      <c r="B436" s="26" t="s">
        <v>191</v>
      </c>
      <c r="C436" s="290">
        <f t="shared" si="30"/>
        <v>0</v>
      </c>
      <c r="D436" s="290">
        <f t="shared" si="31"/>
        <v>0</v>
      </c>
      <c r="E436" s="311"/>
      <c r="F436" s="313"/>
      <c r="G436" s="240"/>
      <c r="H436" s="291"/>
      <c r="I436" s="240"/>
      <c r="J436" s="291"/>
      <c r="K436" s="240"/>
      <c r="L436" s="292"/>
      <c r="M436" s="251"/>
      <c r="N436" s="250"/>
      <c r="O436" s="278"/>
      <c r="P436" s="27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c r="AT436" s="118"/>
      <c r="AU436" s="118"/>
      <c r="AV436" s="118"/>
      <c r="AW436" s="118"/>
      <c r="AX436" s="118"/>
      <c r="AY436" s="118"/>
      <c r="AZ436" s="118"/>
      <c r="BA436" s="118"/>
      <c r="BB436" s="118"/>
      <c r="BC436" s="118"/>
      <c r="BD436" s="118"/>
      <c r="BE436" s="118"/>
      <c r="BF436" s="118"/>
      <c r="BG436" s="118"/>
      <c r="BH436" s="118"/>
    </row>
    <row r="437" spans="1:60" ht="27" thickBot="1" x14ac:dyDescent="0.35">
      <c r="A437" s="126">
        <v>2280</v>
      </c>
      <c r="B437" s="26" t="s">
        <v>192</v>
      </c>
      <c r="C437" s="290">
        <f t="shared" si="30"/>
        <v>0</v>
      </c>
      <c r="D437" s="290">
        <f t="shared" si="31"/>
        <v>0</v>
      </c>
      <c r="E437" s="311"/>
      <c r="F437" s="313"/>
      <c r="G437" s="240"/>
      <c r="H437" s="291"/>
      <c r="I437" s="240"/>
      <c r="J437" s="291"/>
      <c r="K437" s="240"/>
      <c r="L437" s="292"/>
      <c r="M437" s="251"/>
      <c r="N437" s="250"/>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c r="AT437" s="118"/>
      <c r="AU437" s="118"/>
      <c r="AV437" s="118"/>
      <c r="AW437" s="118"/>
      <c r="AX437" s="118"/>
      <c r="AY437" s="118"/>
      <c r="AZ437" s="118"/>
      <c r="BA437" s="118"/>
      <c r="BB437" s="118"/>
      <c r="BC437" s="118"/>
      <c r="BD437" s="118"/>
      <c r="BE437" s="118"/>
      <c r="BF437" s="118"/>
      <c r="BG437" s="118"/>
      <c r="BH437" s="118"/>
    </row>
    <row r="438" spans="1:60" ht="40.200000000000003" thickBot="1" x14ac:dyDescent="0.35">
      <c r="A438" s="126">
        <v>2281</v>
      </c>
      <c r="B438" s="26" t="s">
        <v>193</v>
      </c>
      <c r="C438" s="290">
        <f t="shared" si="30"/>
        <v>0</v>
      </c>
      <c r="D438" s="290">
        <f t="shared" si="31"/>
        <v>0</v>
      </c>
      <c r="E438" s="311"/>
      <c r="F438" s="313"/>
      <c r="G438" s="240"/>
      <c r="H438" s="291"/>
      <c r="I438" s="240"/>
      <c r="J438" s="291"/>
      <c r="K438" s="240"/>
      <c r="L438" s="292"/>
      <c r="M438" s="251"/>
      <c r="N438" s="250"/>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c r="AT438" s="118"/>
      <c r="AU438" s="118"/>
      <c r="AV438" s="118"/>
      <c r="AW438" s="118"/>
      <c r="AX438" s="118"/>
      <c r="AY438" s="118"/>
      <c r="AZ438" s="118"/>
      <c r="BA438" s="118"/>
      <c r="BB438" s="118"/>
      <c r="BC438" s="118"/>
      <c r="BD438" s="118"/>
      <c r="BE438" s="118"/>
      <c r="BF438" s="118"/>
      <c r="BG438" s="118"/>
      <c r="BH438" s="118"/>
    </row>
    <row r="439" spans="1:60" ht="40.200000000000003" thickBot="1" x14ac:dyDescent="0.35">
      <c r="A439" s="126">
        <v>2282</v>
      </c>
      <c r="B439" s="26" t="s">
        <v>75</v>
      </c>
      <c r="C439" s="290">
        <f t="shared" si="30"/>
        <v>0</v>
      </c>
      <c r="D439" s="290">
        <f t="shared" si="31"/>
        <v>0</v>
      </c>
      <c r="E439" s="311"/>
      <c r="F439" s="313"/>
      <c r="G439" s="240"/>
      <c r="H439" s="291"/>
      <c r="I439" s="240"/>
      <c r="J439" s="291"/>
      <c r="K439" s="240"/>
      <c r="L439" s="292"/>
      <c r="M439" s="251"/>
      <c r="N439" s="250"/>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c r="AT439" s="118"/>
      <c r="AU439" s="118"/>
      <c r="AV439" s="118"/>
      <c r="AW439" s="118"/>
      <c r="AX439" s="118"/>
      <c r="AY439" s="118"/>
      <c r="AZ439" s="118"/>
      <c r="BA439" s="118"/>
      <c r="BB439" s="118"/>
      <c r="BC439" s="118"/>
      <c r="BD439" s="118"/>
      <c r="BE439" s="118"/>
      <c r="BF439" s="118"/>
      <c r="BG439" s="118"/>
      <c r="BH439" s="118"/>
    </row>
    <row r="440" spans="1:60" ht="16.2" thickBot="1" x14ac:dyDescent="0.35">
      <c r="A440" s="126">
        <v>2400</v>
      </c>
      <c r="B440" s="26" t="s">
        <v>194</v>
      </c>
      <c r="C440" s="290">
        <f t="shared" si="30"/>
        <v>0</v>
      </c>
      <c r="D440" s="290">
        <f t="shared" si="31"/>
        <v>0</v>
      </c>
      <c r="E440" s="311"/>
      <c r="F440" s="313"/>
      <c r="G440" s="240"/>
      <c r="H440" s="291"/>
      <c r="I440" s="240"/>
      <c r="J440" s="291"/>
      <c r="K440" s="240"/>
      <c r="L440" s="292"/>
      <c r="M440" s="251"/>
      <c r="N440" s="250"/>
      <c r="O440" s="244"/>
      <c r="P440" s="244"/>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c r="AT440" s="118"/>
      <c r="AU440" s="118"/>
      <c r="AV440" s="118"/>
      <c r="AW440" s="118"/>
      <c r="AX440" s="118"/>
      <c r="AY440" s="118"/>
      <c r="AZ440" s="118"/>
      <c r="BA440" s="118"/>
      <c r="BB440" s="118"/>
      <c r="BC440" s="118"/>
      <c r="BD440" s="118"/>
      <c r="BE440" s="118"/>
      <c r="BF440" s="118"/>
      <c r="BG440" s="118"/>
      <c r="BH440" s="118"/>
    </row>
    <row r="441" spans="1:60" ht="27" thickBot="1" x14ac:dyDescent="0.35">
      <c r="A441" s="126">
        <v>2410</v>
      </c>
      <c r="B441" s="26" t="s">
        <v>195</v>
      </c>
      <c r="C441" s="290">
        <f t="shared" si="30"/>
        <v>0</v>
      </c>
      <c r="D441" s="290">
        <f t="shared" si="31"/>
        <v>0</v>
      </c>
      <c r="E441" s="311"/>
      <c r="F441" s="313"/>
      <c r="G441" s="240"/>
      <c r="H441" s="291"/>
      <c r="I441" s="240"/>
      <c r="J441" s="291"/>
      <c r="K441" s="240"/>
      <c r="L441" s="292"/>
      <c r="M441" s="251"/>
      <c r="N441" s="250"/>
      <c r="O441" s="293"/>
      <c r="P441" s="293"/>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c r="AT441" s="118"/>
      <c r="AU441" s="118"/>
      <c r="AV441" s="118"/>
      <c r="AW441" s="118"/>
      <c r="AX441" s="118"/>
      <c r="AY441" s="118"/>
      <c r="AZ441" s="118"/>
      <c r="BA441" s="118"/>
      <c r="BB441" s="118"/>
      <c r="BC441" s="118"/>
      <c r="BD441" s="118"/>
      <c r="BE441" s="118"/>
      <c r="BF441" s="118"/>
      <c r="BG441" s="118"/>
      <c r="BH441" s="118"/>
    </row>
    <row r="442" spans="1:60" ht="27" thickBot="1" x14ac:dyDescent="0.35">
      <c r="A442" s="126">
        <v>2420</v>
      </c>
      <c r="B442" s="26" t="s">
        <v>196</v>
      </c>
      <c r="C442" s="290">
        <f t="shared" si="30"/>
        <v>0</v>
      </c>
      <c r="D442" s="290">
        <f t="shared" si="31"/>
        <v>0</v>
      </c>
      <c r="E442" s="311"/>
      <c r="F442" s="313"/>
      <c r="G442" s="240"/>
      <c r="H442" s="291"/>
      <c r="I442" s="240"/>
      <c r="J442" s="291"/>
      <c r="K442" s="240"/>
      <c r="L442" s="292"/>
      <c r="M442" s="251"/>
      <c r="N442" s="250"/>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c r="AT442" s="118"/>
      <c r="AU442" s="118"/>
      <c r="AV442" s="118"/>
      <c r="AW442" s="118"/>
      <c r="AX442" s="118"/>
      <c r="AY442" s="118"/>
      <c r="AZ442" s="118"/>
      <c r="BA442" s="118"/>
      <c r="BB442" s="118"/>
      <c r="BC442" s="118"/>
      <c r="BD442" s="118"/>
      <c r="BE442" s="118"/>
      <c r="BF442" s="118"/>
      <c r="BG442" s="118"/>
      <c r="BH442" s="118"/>
    </row>
    <row r="443" spans="1:60" ht="15" thickBot="1" x14ac:dyDescent="0.35">
      <c r="A443" s="126">
        <v>2600</v>
      </c>
      <c r="B443" s="26" t="s">
        <v>197</v>
      </c>
      <c r="C443" s="290">
        <f t="shared" si="30"/>
        <v>0</v>
      </c>
      <c r="D443" s="290">
        <f t="shared" si="31"/>
        <v>0</v>
      </c>
      <c r="E443" s="311"/>
      <c r="F443" s="313"/>
      <c r="G443" s="240"/>
      <c r="H443" s="291"/>
      <c r="I443" s="240"/>
      <c r="J443" s="291"/>
      <c r="K443" s="240"/>
      <c r="L443" s="292"/>
      <c r="M443" s="251"/>
      <c r="N443" s="250"/>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c r="AT443" s="118"/>
      <c r="AU443" s="118"/>
      <c r="AV443" s="118"/>
      <c r="AW443" s="118"/>
      <c r="AX443" s="118"/>
      <c r="AY443" s="118"/>
      <c r="AZ443" s="118"/>
      <c r="BA443" s="118"/>
      <c r="BB443" s="118"/>
      <c r="BC443" s="118"/>
      <c r="BD443" s="118"/>
      <c r="BE443" s="118"/>
      <c r="BF443" s="118"/>
      <c r="BG443" s="118"/>
      <c r="BH443" s="118"/>
    </row>
    <row r="444" spans="1:60" ht="40.200000000000003" thickBot="1" x14ac:dyDescent="0.35">
      <c r="A444" s="126">
        <v>2610</v>
      </c>
      <c r="B444" s="26" t="s">
        <v>198</v>
      </c>
      <c r="C444" s="290">
        <f t="shared" si="30"/>
        <v>0</v>
      </c>
      <c r="D444" s="290">
        <f t="shared" si="31"/>
        <v>0</v>
      </c>
      <c r="E444" s="311"/>
      <c r="F444" s="313"/>
      <c r="G444" s="240"/>
      <c r="H444" s="291"/>
      <c r="I444" s="240"/>
      <c r="J444" s="291"/>
      <c r="K444" s="240"/>
      <c r="L444" s="292"/>
      <c r="M444" s="251"/>
      <c r="N444" s="250"/>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c r="AT444" s="118"/>
      <c r="AU444" s="118"/>
      <c r="AV444" s="118"/>
      <c r="AW444" s="118"/>
      <c r="AX444" s="118"/>
      <c r="AY444" s="118"/>
      <c r="AZ444" s="118"/>
      <c r="BA444" s="118"/>
      <c r="BB444" s="118"/>
      <c r="BC444" s="118"/>
      <c r="BD444" s="118"/>
      <c r="BE444" s="118"/>
      <c r="BF444" s="118"/>
      <c r="BG444" s="118"/>
      <c r="BH444" s="118"/>
    </row>
    <row r="445" spans="1:60" ht="27" thickBot="1" x14ac:dyDescent="0.35">
      <c r="A445" s="126">
        <v>2620</v>
      </c>
      <c r="B445" s="26" t="s">
        <v>199</v>
      </c>
      <c r="C445" s="290">
        <f t="shared" si="30"/>
        <v>0</v>
      </c>
      <c r="D445" s="290">
        <f t="shared" si="31"/>
        <v>0</v>
      </c>
      <c r="E445" s="311"/>
      <c r="F445" s="313"/>
      <c r="G445" s="240"/>
      <c r="H445" s="291"/>
      <c r="I445" s="240"/>
      <c r="J445" s="291"/>
      <c r="K445" s="240"/>
      <c r="L445" s="292"/>
      <c r="M445" s="251"/>
      <c r="N445" s="250"/>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c r="AT445" s="118"/>
      <c r="AU445" s="118"/>
      <c r="AV445" s="118"/>
      <c r="AW445" s="118"/>
      <c r="AX445" s="118"/>
      <c r="AY445" s="118"/>
      <c r="AZ445" s="118"/>
      <c r="BA445" s="118"/>
      <c r="BB445" s="118"/>
      <c r="BC445" s="118"/>
      <c r="BD445" s="118"/>
      <c r="BE445" s="118"/>
      <c r="BF445" s="118"/>
      <c r="BG445" s="118"/>
      <c r="BH445" s="118"/>
    </row>
    <row r="446" spans="1:60" ht="27" thickBot="1" x14ac:dyDescent="0.35">
      <c r="A446" s="126">
        <v>2630</v>
      </c>
      <c r="B446" s="26" t="s">
        <v>200</v>
      </c>
      <c r="C446" s="290">
        <f t="shared" si="30"/>
        <v>0</v>
      </c>
      <c r="D446" s="290">
        <f t="shared" si="31"/>
        <v>0</v>
      </c>
      <c r="E446" s="311"/>
      <c r="F446" s="313"/>
      <c r="G446" s="240"/>
      <c r="H446" s="291"/>
      <c r="I446" s="240"/>
      <c r="J446" s="291"/>
      <c r="K446" s="240"/>
      <c r="L446" s="292"/>
      <c r="M446" s="251"/>
      <c r="N446" s="250"/>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c r="AT446" s="118"/>
      <c r="AU446" s="118"/>
      <c r="AV446" s="118"/>
      <c r="AW446" s="118"/>
      <c r="AX446" s="118"/>
      <c r="AY446" s="118"/>
      <c r="AZ446" s="118"/>
      <c r="BA446" s="118"/>
      <c r="BB446" s="118"/>
      <c r="BC446" s="118"/>
      <c r="BD446" s="118"/>
      <c r="BE446" s="118"/>
      <c r="BF446" s="118"/>
      <c r="BG446" s="118"/>
      <c r="BH446" s="118"/>
    </row>
    <row r="447" spans="1:60" ht="15" thickBot="1" x14ac:dyDescent="0.35">
      <c r="A447" s="126">
        <v>2700</v>
      </c>
      <c r="B447" s="26" t="s">
        <v>76</v>
      </c>
      <c r="C447" s="290">
        <f t="shared" si="30"/>
        <v>16814434.649999999</v>
      </c>
      <c r="D447" s="290">
        <f t="shared" si="31"/>
        <v>16814186.649999999</v>
      </c>
      <c r="E447" s="311"/>
      <c r="F447" s="313"/>
      <c r="G447" s="240"/>
      <c r="H447" s="291"/>
      <c r="I447" s="240"/>
      <c r="J447" s="291"/>
      <c r="K447" s="240"/>
      <c r="L447" s="292"/>
      <c r="M447" s="251"/>
      <c r="N447" s="250"/>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c r="AT447" s="118"/>
      <c r="AU447" s="118"/>
      <c r="AV447" s="118"/>
      <c r="AW447" s="118"/>
      <c r="AX447" s="118"/>
      <c r="AY447" s="118"/>
      <c r="AZ447" s="118"/>
      <c r="BA447" s="118"/>
      <c r="BB447" s="118"/>
      <c r="BC447" s="118"/>
      <c r="BD447" s="118"/>
      <c r="BE447" s="118"/>
      <c r="BF447" s="118"/>
      <c r="BG447" s="118"/>
      <c r="BH447" s="118"/>
    </row>
    <row r="448" spans="1:60" ht="15" thickBot="1" x14ac:dyDescent="0.35">
      <c r="A448" s="126">
        <v>2710</v>
      </c>
      <c r="B448" s="26" t="s">
        <v>77</v>
      </c>
      <c r="C448" s="290">
        <f t="shared" si="30"/>
        <v>0</v>
      </c>
      <c r="D448" s="290">
        <f t="shared" si="31"/>
        <v>0</v>
      </c>
      <c r="E448" s="311"/>
      <c r="F448" s="313"/>
      <c r="G448" s="240"/>
      <c r="H448" s="291"/>
      <c r="I448" s="240"/>
      <c r="J448" s="291"/>
      <c r="K448" s="240"/>
      <c r="L448" s="292"/>
      <c r="M448" s="251"/>
      <c r="N448" s="250"/>
      <c r="Q448" s="27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c r="AT448" s="118"/>
      <c r="AU448" s="118"/>
      <c r="AV448" s="118"/>
      <c r="AW448" s="118"/>
      <c r="AX448" s="118"/>
      <c r="AY448" s="118"/>
      <c r="AZ448" s="118"/>
      <c r="BA448" s="118"/>
      <c r="BB448" s="118"/>
      <c r="BC448" s="118"/>
      <c r="BD448" s="118"/>
      <c r="BE448" s="118"/>
      <c r="BF448" s="118"/>
      <c r="BG448" s="118"/>
      <c r="BH448" s="118"/>
    </row>
    <row r="449" spans="1:60" ht="15" thickBot="1" x14ac:dyDescent="0.35">
      <c r="A449" s="126">
        <v>2720</v>
      </c>
      <c r="B449" s="26" t="s">
        <v>201</v>
      </c>
      <c r="C449" s="290">
        <f t="shared" si="30"/>
        <v>0</v>
      </c>
      <c r="D449" s="290">
        <f t="shared" si="31"/>
        <v>0</v>
      </c>
      <c r="E449" s="311"/>
      <c r="F449" s="313"/>
      <c r="G449" s="240"/>
      <c r="H449" s="291"/>
      <c r="I449" s="240"/>
      <c r="J449" s="291"/>
      <c r="K449" s="240"/>
      <c r="L449" s="292"/>
      <c r="M449" s="251"/>
      <c r="N449" s="250"/>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c r="AT449" s="118"/>
      <c r="AU449" s="118"/>
      <c r="AV449" s="118"/>
      <c r="AW449" s="118"/>
      <c r="AX449" s="118"/>
      <c r="AY449" s="118"/>
      <c r="AZ449" s="118"/>
      <c r="BA449" s="118"/>
      <c r="BB449" s="118"/>
      <c r="BC449" s="118"/>
      <c r="BD449" s="118"/>
      <c r="BE449" s="118"/>
      <c r="BF449" s="118"/>
      <c r="BG449" s="118"/>
      <c r="BH449" s="118"/>
    </row>
    <row r="450" spans="1:60" ht="15" thickBot="1" x14ac:dyDescent="0.35">
      <c r="A450" s="126">
        <v>2730</v>
      </c>
      <c r="B450" s="26" t="s">
        <v>78</v>
      </c>
      <c r="C450" s="290">
        <f t="shared" si="30"/>
        <v>16814434.649999999</v>
      </c>
      <c r="D450" s="290">
        <f t="shared" si="31"/>
        <v>16814186.649999999</v>
      </c>
      <c r="E450" s="311"/>
      <c r="F450" s="313"/>
      <c r="G450" s="240"/>
      <c r="H450" s="291"/>
      <c r="I450" s="240"/>
      <c r="J450" s="291"/>
      <c r="K450" s="240"/>
      <c r="L450" s="292"/>
      <c r="M450" s="251"/>
      <c r="N450" s="250"/>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c r="AT450" s="118"/>
      <c r="AU450" s="118"/>
      <c r="AV450" s="118"/>
      <c r="AW450" s="118"/>
      <c r="AX450" s="118"/>
      <c r="AY450" s="118"/>
      <c r="AZ450" s="118"/>
      <c r="BA450" s="118"/>
      <c r="BB450" s="118"/>
      <c r="BC450" s="118"/>
      <c r="BD450" s="118"/>
      <c r="BE450" s="118"/>
      <c r="BF450" s="118"/>
      <c r="BG450" s="118"/>
      <c r="BH450" s="118"/>
    </row>
    <row r="451" spans="1:60" ht="15" thickBot="1" x14ac:dyDescent="0.35">
      <c r="A451" s="126">
        <v>2800</v>
      </c>
      <c r="B451" s="26" t="s">
        <v>202</v>
      </c>
      <c r="C451" s="290">
        <f t="shared" si="30"/>
        <v>0</v>
      </c>
      <c r="D451" s="290">
        <f t="shared" si="31"/>
        <v>0</v>
      </c>
      <c r="E451" s="311"/>
      <c r="F451" s="313"/>
      <c r="G451" s="240"/>
      <c r="H451" s="291"/>
      <c r="I451" s="240"/>
      <c r="J451" s="291"/>
      <c r="K451" s="240"/>
      <c r="L451" s="292"/>
      <c r="M451" s="251"/>
      <c r="N451" s="250"/>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c r="AT451" s="118"/>
      <c r="AU451" s="118"/>
      <c r="AV451" s="118"/>
      <c r="AW451" s="118"/>
      <c r="AX451" s="118"/>
      <c r="AY451" s="118"/>
      <c r="AZ451" s="118"/>
      <c r="BA451" s="118"/>
      <c r="BB451" s="118"/>
      <c r="BC451" s="118"/>
      <c r="BD451" s="118"/>
      <c r="BE451" s="118"/>
      <c r="BF451" s="118"/>
      <c r="BG451" s="118"/>
      <c r="BH451" s="118"/>
    </row>
    <row r="452" spans="1:60" ht="16.2" thickBot="1" x14ac:dyDescent="0.35">
      <c r="A452" s="126">
        <v>9000</v>
      </c>
      <c r="B452" s="26" t="s">
        <v>203</v>
      </c>
      <c r="C452" s="290">
        <f t="shared" si="30"/>
        <v>0</v>
      </c>
      <c r="D452" s="290">
        <f t="shared" si="31"/>
        <v>0</v>
      </c>
      <c r="E452" s="311"/>
      <c r="F452" s="313"/>
      <c r="G452" s="240"/>
      <c r="H452" s="291"/>
      <c r="I452" s="240"/>
      <c r="J452" s="291"/>
      <c r="K452" s="240"/>
      <c r="L452" s="292"/>
      <c r="M452" s="251"/>
      <c r="N452" s="250"/>
      <c r="Q452" s="244"/>
      <c r="R452" s="244"/>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c r="AT452" s="118"/>
      <c r="AU452" s="118"/>
      <c r="AV452" s="118"/>
      <c r="AW452" s="118"/>
      <c r="AX452" s="118"/>
      <c r="AY452" s="118"/>
      <c r="AZ452" s="118"/>
      <c r="BA452" s="118"/>
      <c r="BB452" s="118"/>
      <c r="BC452" s="118"/>
      <c r="BD452" s="118"/>
      <c r="BE452" s="118"/>
      <c r="BF452" s="118"/>
      <c r="BG452" s="118"/>
      <c r="BH452" s="118"/>
    </row>
    <row r="453" spans="1:60" ht="15" thickBot="1" x14ac:dyDescent="0.35">
      <c r="A453" s="126">
        <v>3000</v>
      </c>
      <c r="B453" s="26" t="s">
        <v>204</v>
      </c>
      <c r="C453" s="290">
        <f t="shared" si="30"/>
        <v>0</v>
      </c>
      <c r="D453" s="290">
        <f t="shared" si="31"/>
        <v>0</v>
      </c>
      <c r="E453" s="311"/>
      <c r="F453" s="313"/>
      <c r="G453" s="240"/>
      <c r="H453" s="291"/>
      <c r="I453" s="240"/>
      <c r="J453" s="291"/>
      <c r="K453" s="240"/>
      <c r="L453" s="292"/>
      <c r="M453" s="251"/>
      <c r="N453" s="250"/>
      <c r="Q453" s="293"/>
      <c r="R453" s="293"/>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c r="AT453" s="118"/>
      <c r="AU453" s="118"/>
      <c r="AV453" s="118"/>
      <c r="AW453" s="118"/>
      <c r="AX453" s="118"/>
      <c r="AY453" s="118"/>
      <c r="AZ453" s="118"/>
      <c r="BA453" s="118"/>
      <c r="BB453" s="118"/>
      <c r="BC453" s="118"/>
      <c r="BD453" s="118"/>
      <c r="BE453" s="118"/>
      <c r="BF453" s="118"/>
      <c r="BG453" s="118"/>
      <c r="BH453" s="118"/>
    </row>
    <row r="454" spans="1:60" ht="15" thickBot="1" x14ac:dyDescent="0.35">
      <c r="A454" s="126">
        <v>3100</v>
      </c>
      <c r="B454" s="26" t="s">
        <v>205</v>
      </c>
      <c r="C454" s="290">
        <f t="shared" si="30"/>
        <v>0</v>
      </c>
      <c r="D454" s="290">
        <f t="shared" si="31"/>
        <v>0</v>
      </c>
      <c r="E454" s="311"/>
      <c r="F454" s="313"/>
      <c r="G454" s="240"/>
      <c r="H454" s="291"/>
      <c r="I454" s="240"/>
      <c r="J454" s="291"/>
      <c r="K454" s="240"/>
      <c r="L454" s="292"/>
      <c r="M454" s="251"/>
      <c r="N454" s="250"/>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c r="AT454" s="118"/>
      <c r="AU454" s="118"/>
      <c r="AV454" s="118"/>
      <c r="AW454" s="118"/>
      <c r="AX454" s="118"/>
      <c r="AY454" s="118"/>
      <c r="AZ454" s="118"/>
      <c r="BA454" s="118"/>
      <c r="BB454" s="118"/>
      <c r="BC454" s="118"/>
      <c r="BD454" s="118"/>
      <c r="BE454" s="118"/>
      <c r="BF454" s="118"/>
      <c r="BG454" s="118"/>
      <c r="BH454" s="118"/>
    </row>
    <row r="455" spans="1:60" ht="27" thickBot="1" x14ac:dyDescent="0.35">
      <c r="A455" s="126">
        <v>3110</v>
      </c>
      <c r="B455" s="26" t="s">
        <v>80</v>
      </c>
      <c r="C455" s="290">
        <f t="shared" si="30"/>
        <v>0</v>
      </c>
      <c r="D455" s="290">
        <f t="shared" si="31"/>
        <v>0</v>
      </c>
      <c r="E455" s="311"/>
      <c r="F455" s="313"/>
      <c r="G455" s="240"/>
      <c r="H455" s="291"/>
      <c r="I455" s="240"/>
      <c r="J455" s="291"/>
      <c r="K455" s="240"/>
      <c r="L455" s="292"/>
      <c r="M455" s="251"/>
      <c r="N455" s="250"/>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c r="AT455" s="118"/>
      <c r="AU455" s="118"/>
      <c r="AV455" s="118"/>
      <c r="AW455" s="118"/>
      <c r="AX455" s="118"/>
      <c r="AY455" s="118"/>
      <c r="AZ455" s="118"/>
      <c r="BA455" s="118"/>
      <c r="BB455" s="118"/>
      <c r="BC455" s="118"/>
      <c r="BD455" s="118"/>
      <c r="BE455" s="118"/>
      <c r="BF455" s="118"/>
      <c r="BG455" s="118"/>
      <c r="BH455" s="118"/>
    </row>
    <row r="456" spans="1:60" ht="15" thickBot="1" x14ac:dyDescent="0.35">
      <c r="A456" s="126">
        <v>3120</v>
      </c>
      <c r="B456" s="26" t="s">
        <v>206</v>
      </c>
      <c r="C456" s="290">
        <f t="shared" si="30"/>
        <v>0</v>
      </c>
      <c r="D456" s="290">
        <f t="shared" si="31"/>
        <v>0</v>
      </c>
      <c r="E456" s="311"/>
      <c r="F456" s="313"/>
      <c r="G456" s="240"/>
      <c r="H456" s="291"/>
      <c r="I456" s="240"/>
      <c r="J456" s="291"/>
      <c r="K456" s="240"/>
      <c r="L456" s="292"/>
      <c r="M456" s="251"/>
      <c r="N456" s="250"/>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c r="AT456" s="118"/>
      <c r="AU456" s="118"/>
      <c r="AV456" s="118"/>
      <c r="AW456" s="118"/>
      <c r="AX456" s="118"/>
      <c r="AY456" s="118"/>
      <c r="AZ456" s="118"/>
      <c r="BA456" s="118"/>
      <c r="BB456" s="118"/>
      <c r="BC456" s="118"/>
      <c r="BD456" s="118"/>
      <c r="BE456" s="118"/>
      <c r="BF456" s="118"/>
      <c r="BG456" s="118"/>
      <c r="BH456" s="118"/>
    </row>
    <row r="457" spans="1:60" ht="27" thickBot="1" x14ac:dyDescent="0.35">
      <c r="A457" s="126">
        <v>3121</v>
      </c>
      <c r="B457" s="26" t="s">
        <v>207</v>
      </c>
      <c r="C457" s="290">
        <f t="shared" si="30"/>
        <v>0</v>
      </c>
      <c r="D457" s="290">
        <f t="shared" si="31"/>
        <v>0</v>
      </c>
      <c r="E457" s="311"/>
      <c r="F457" s="313"/>
      <c r="G457" s="240"/>
      <c r="H457" s="291"/>
      <c r="I457" s="240"/>
      <c r="J457" s="291"/>
      <c r="K457" s="240"/>
      <c r="L457" s="292"/>
      <c r="M457" s="251"/>
      <c r="N457" s="250"/>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c r="AT457" s="118"/>
      <c r="AU457" s="118"/>
      <c r="AV457" s="118"/>
      <c r="AW457" s="118"/>
      <c r="AX457" s="118"/>
      <c r="AY457" s="118"/>
      <c r="AZ457" s="118"/>
      <c r="BA457" s="118"/>
      <c r="BB457" s="118"/>
      <c r="BC457" s="118"/>
      <c r="BD457" s="118"/>
      <c r="BE457" s="118"/>
      <c r="BF457" s="118"/>
      <c r="BG457" s="118"/>
      <c r="BH457" s="118"/>
    </row>
    <row r="458" spans="1:60" ht="27" thickBot="1" x14ac:dyDescent="0.35">
      <c r="A458" s="126">
        <v>3122</v>
      </c>
      <c r="B458" s="26" t="s">
        <v>208</v>
      </c>
      <c r="C458" s="290">
        <f t="shared" si="30"/>
        <v>0</v>
      </c>
      <c r="D458" s="290">
        <f t="shared" si="31"/>
        <v>0</v>
      </c>
      <c r="E458" s="311"/>
      <c r="F458" s="313"/>
      <c r="G458" s="240"/>
      <c r="H458" s="291"/>
      <c r="I458" s="240"/>
      <c r="J458" s="291"/>
      <c r="K458" s="240"/>
      <c r="L458" s="292"/>
      <c r="M458" s="251"/>
      <c r="N458" s="250"/>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c r="AT458" s="118"/>
      <c r="AU458" s="118"/>
      <c r="AV458" s="118"/>
      <c r="AW458" s="118"/>
      <c r="AX458" s="118"/>
      <c r="AY458" s="118"/>
      <c r="AZ458" s="118"/>
      <c r="BA458" s="118"/>
      <c r="BB458" s="118"/>
      <c r="BC458" s="118"/>
      <c r="BD458" s="118"/>
      <c r="BE458" s="118"/>
      <c r="BF458" s="118"/>
      <c r="BG458" s="118"/>
      <c r="BH458" s="118"/>
    </row>
    <row r="459" spans="1:60" ht="15" thickBot="1" x14ac:dyDescent="0.35">
      <c r="A459" s="126">
        <v>3130</v>
      </c>
      <c r="B459" s="26" t="s">
        <v>81</v>
      </c>
      <c r="C459" s="290">
        <f t="shared" si="30"/>
        <v>0</v>
      </c>
      <c r="D459" s="290">
        <f t="shared" si="31"/>
        <v>0</v>
      </c>
      <c r="E459" s="311"/>
      <c r="F459" s="313"/>
      <c r="G459" s="240"/>
      <c r="H459" s="291"/>
      <c r="I459" s="240"/>
      <c r="J459" s="291"/>
      <c r="K459" s="240"/>
      <c r="L459" s="292"/>
      <c r="M459" s="251"/>
      <c r="N459" s="250"/>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c r="AT459" s="118"/>
      <c r="AU459" s="118"/>
      <c r="AV459" s="118"/>
      <c r="AW459" s="118"/>
      <c r="AX459" s="118"/>
      <c r="AY459" s="118"/>
      <c r="AZ459" s="118"/>
      <c r="BA459" s="118"/>
      <c r="BB459" s="118"/>
      <c r="BC459" s="118"/>
      <c r="BD459" s="118"/>
      <c r="BE459" s="118"/>
      <c r="BF459" s="118"/>
      <c r="BG459" s="118"/>
      <c r="BH459" s="118"/>
    </row>
    <row r="460" spans="1:60" ht="27" thickBot="1" x14ac:dyDescent="0.35">
      <c r="A460" s="126">
        <v>3131</v>
      </c>
      <c r="B460" s="26" t="s">
        <v>209</v>
      </c>
      <c r="C460" s="290">
        <f t="shared" si="30"/>
        <v>0</v>
      </c>
      <c r="D460" s="290">
        <f t="shared" si="31"/>
        <v>0</v>
      </c>
      <c r="E460" s="311"/>
      <c r="F460" s="313"/>
      <c r="G460" s="240"/>
      <c r="H460" s="291"/>
      <c r="I460" s="240"/>
      <c r="J460" s="291"/>
      <c r="K460" s="240"/>
      <c r="L460" s="292"/>
      <c r="M460" s="251"/>
      <c r="N460" s="250"/>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c r="AT460" s="118"/>
      <c r="AU460" s="118"/>
      <c r="AV460" s="118"/>
      <c r="AW460" s="118"/>
      <c r="AX460" s="118"/>
      <c r="AY460" s="118"/>
      <c r="AZ460" s="118"/>
      <c r="BA460" s="118"/>
      <c r="BB460" s="118"/>
      <c r="BC460" s="118"/>
      <c r="BD460" s="118"/>
      <c r="BE460" s="118"/>
      <c r="BF460" s="118"/>
      <c r="BG460" s="118"/>
      <c r="BH460" s="118"/>
    </row>
    <row r="461" spans="1:60" ht="15" thickBot="1" x14ac:dyDescent="0.35">
      <c r="A461" s="126">
        <v>3132</v>
      </c>
      <c r="B461" s="26" t="s">
        <v>82</v>
      </c>
      <c r="C461" s="290">
        <f t="shared" si="30"/>
        <v>0</v>
      </c>
      <c r="D461" s="290">
        <f t="shared" si="31"/>
        <v>0</v>
      </c>
      <c r="E461" s="311"/>
      <c r="F461" s="313"/>
      <c r="G461" s="240"/>
      <c r="H461" s="291"/>
      <c r="I461" s="240"/>
      <c r="J461" s="291"/>
      <c r="K461" s="240"/>
      <c r="L461" s="292"/>
      <c r="M461" s="251"/>
      <c r="N461" s="250"/>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c r="AT461" s="118"/>
      <c r="AU461" s="118"/>
      <c r="AV461" s="118"/>
      <c r="AW461" s="118"/>
      <c r="AX461" s="118"/>
      <c r="AY461" s="118"/>
      <c r="AZ461" s="118"/>
      <c r="BA461" s="118"/>
      <c r="BB461" s="118"/>
      <c r="BC461" s="118"/>
      <c r="BD461" s="118"/>
      <c r="BE461" s="118"/>
      <c r="BF461" s="118"/>
      <c r="BG461" s="118"/>
      <c r="BH461" s="118"/>
    </row>
    <row r="462" spans="1:60" ht="15" thickBot="1" x14ac:dyDescent="0.35">
      <c r="A462" s="126">
        <v>3140</v>
      </c>
      <c r="B462" s="26" t="s">
        <v>210</v>
      </c>
      <c r="C462" s="290">
        <f t="shared" si="30"/>
        <v>0</v>
      </c>
      <c r="D462" s="290">
        <f t="shared" si="31"/>
        <v>0</v>
      </c>
      <c r="E462" s="311"/>
      <c r="F462" s="313"/>
      <c r="G462" s="240"/>
      <c r="H462" s="291"/>
      <c r="I462" s="240"/>
      <c r="J462" s="291"/>
      <c r="K462" s="240"/>
      <c r="L462" s="292"/>
      <c r="M462" s="251"/>
      <c r="N462" s="250"/>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c r="AT462" s="118"/>
      <c r="AU462" s="118"/>
      <c r="AV462" s="118"/>
      <c r="AW462" s="118"/>
      <c r="AX462" s="118"/>
      <c r="AY462" s="118"/>
      <c r="AZ462" s="118"/>
      <c r="BA462" s="118"/>
      <c r="BB462" s="118"/>
      <c r="BC462" s="118"/>
      <c r="BD462" s="118"/>
      <c r="BE462" s="118"/>
      <c r="BF462" s="118"/>
      <c r="BG462" s="118"/>
      <c r="BH462" s="118"/>
    </row>
    <row r="463" spans="1:60" ht="27" thickBot="1" x14ac:dyDescent="0.35">
      <c r="A463" s="126">
        <v>3141</v>
      </c>
      <c r="B463" s="26" t="s">
        <v>211</v>
      </c>
      <c r="C463" s="290">
        <f t="shared" si="30"/>
        <v>0</v>
      </c>
      <c r="D463" s="290">
        <f t="shared" si="31"/>
        <v>0</v>
      </c>
      <c r="E463" s="311"/>
      <c r="F463" s="313"/>
      <c r="G463" s="240"/>
      <c r="H463" s="291"/>
      <c r="I463" s="240"/>
      <c r="J463" s="291"/>
      <c r="K463" s="240"/>
      <c r="L463" s="292"/>
      <c r="M463" s="251"/>
      <c r="N463" s="250"/>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c r="AT463" s="118"/>
      <c r="AU463" s="118"/>
      <c r="AV463" s="118"/>
      <c r="AW463" s="118"/>
      <c r="AX463" s="118"/>
      <c r="AY463" s="118"/>
      <c r="AZ463" s="118"/>
      <c r="BA463" s="118"/>
      <c r="BB463" s="118"/>
      <c r="BC463" s="118"/>
      <c r="BD463" s="118"/>
      <c r="BE463" s="118"/>
      <c r="BF463" s="118"/>
      <c r="BG463" s="118"/>
      <c r="BH463" s="118"/>
    </row>
    <row r="464" spans="1:60" ht="27" thickBot="1" x14ac:dyDescent="0.35">
      <c r="A464" s="126">
        <v>3142</v>
      </c>
      <c r="B464" s="26" t="s">
        <v>212</v>
      </c>
      <c r="C464" s="290">
        <f t="shared" si="30"/>
        <v>0</v>
      </c>
      <c r="D464" s="290">
        <f t="shared" si="31"/>
        <v>0</v>
      </c>
      <c r="E464" s="311"/>
      <c r="F464" s="313"/>
      <c r="G464" s="240"/>
      <c r="H464" s="291"/>
      <c r="I464" s="240"/>
      <c r="J464" s="291"/>
      <c r="K464" s="240"/>
      <c r="L464" s="292"/>
      <c r="M464" s="251"/>
      <c r="N464" s="250"/>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8"/>
      <c r="AW464" s="118"/>
      <c r="AX464" s="118"/>
      <c r="AY464" s="118"/>
      <c r="AZ464" s="118"/>
      <c r="BA464" s="118"/>
      <c r="BB464" s="118"/>
      <c r="BC464" s="118"/>
      <c r="BD464" s="118"/>
      <c r="BE464" s="118"/>
      <c r="BF464" s="118"/>
      <c r="BG464" s="118"/>
      <c r="BH464" s="118"/>
    </row>
    <row r="465" spans="1:65" ht="27" thickBot="1" x14ac:dyDescent="0.35">
      <c r="A465" s="126">
        <v>3143</v>
      </c>
      <c r="B465" s="26" t="s">
        <v>213</v>
      </c>
      <c r="C465" s="290">
        <f t="shared" si="30"/>
        <v>0</v>
      </c>
      <c r="D465" s="290">
        <f t="shared" si="31"/>
        <v>0</v>
      </c>
      <c r="E465" s="311"/>
      <c r="F465" s="313"/>
      <c r="G465" s="240"/>
      <c r="H465" s="291"/>
      <c r="I465" s="240"/>
      <c r="J465" s="291"/>
      <c r="K465" s="240"/>
      <c r="L465" s="292"/>
      <c r="M465" s="251"/>
      <c r="N465" s="250"/>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c r="AT465" s="118"/>
      <c r="AU465" s="118"/>
      <c r="AV465" s="118"/>
      <c r="AW465" s="118"/>
      <c r="AX465" s="118"/>
      <c r="AY465" s="118"/>
      <c r="AZ465" s="118"/>
      <c r="BA465" s="118"/>
      <c r="BB465" s="118"/>
      <c r="BC465" s="118"/>
      <c r="BD465" s="118"/>
      <c r="BE465" s="118"/>
      <c r="BF465" s="118"/>
      <c r="BG465" s="118"/>
      <c r="BH465" s="118"/>
    </row>
    <row r="466" spans="1:65" ht="15" thickBot="1" x14ac:dyDescent="0.35">
      <c r="A466" s="126">
        <v>3150</v>
      </c>
      <c r="B466" s="26" t="s">
        <v>214</v>
      </c>
      <c r="C466" s="290">
        <f t="shared" si="30"/>
        <v>0</v>
      </c>
      <c r="D466" s="290">
        <f t="shared" si="31"/>
        <v>0</v>
      </c>
      <c r="E466" s="311"/>
      <c r="F466" s="313"/>
      <c r="G466" s="240"/>
      <c r="H466" s="291"/>
      <c r="I466" s="240"/>
      <c r="J466" s="291"/>
      <c r="K466" s="240"/>
      <c r="L466" s="292"/>
      <c r="M466" s="251"/>
      <c r="N466" s="250"/>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c r="AT466" s="118"/>
      <c r="AU466" s="118"/>
      <c r="AV466" s="118"/>
      <c r="AW466" s="118"/>
      <c r="AX466" s="118"/>
      <c r="AY466" s="118"/>
      <c r="AZ466" s="118"/>
      <c r="BA466" s="118"/>
      <c r="BB466" s="118"/>
      <c r="BC466" s="118"/>
      <c r="BD466" s="118"/>
      <c r="BE466" s="118"/>
      <c r="BF466" s="118"/>
      <c r="BG466" s="118"/>
      <c r="BH466" s="118"/>
    </row>
    <row r="467" spans="1:65" ht="27" thickBot="1" x14ac:dyDescent="0.35">
      <c r="A467" s="126">
        <v>3160</v>
      </c>
      <c r="B467" s="26" t="s">
        <v>215</v>
      </c>
      <c r="C467" s="290">
        <f t="shared" si="30"/>
        <v>0</v>
      </c>
      <c r="D467" s="290">
        <f t="shared" si="31"/>
        <v>0</v>
      </c>
      <c r="E467" s="311"/>
      <c r="F467" s="313"/>
      <c r="G467" s="240"/>
      <c r="H467" s="291"/>
      <c r="I467" s="240"/>
      <c r="J467" s="291"/>
      <c r="K467" s="240"/>
      <c r="L467" s="292"/>
      <c r="M467" s="251"/>
      <c r="N467" s="250"/>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c r="AT467" s="118"/>
      <c r="AU467" s="118"/>
      <c r="AV467" s="118"/>
      <c r="AW467" s="118"/>
      <c r="AX467" s="118"/>
      <c r="AY467" s="118"/>
      <c r="AZ467" s="118"/>
      <c r="BA467" s="118"/>
      <c r="BB467" s="118"/>
      <c r="BC467" s="118"/>
      <c r="BD467" s="118"/>
      <c r="BE467" s="118"/>
      <c r="BF467" s="118"/>
      <c r="BG467" s="118"/>
      <c r="BH467" s="118"/>
    </row>
    <row r="468" spans="1:65" ht="15" thickBot="1" x14ac:dyDescent="0.35">
      <c r="A468" s="126">
        <v>3200</v>
      </c>
      <c r="B468" s="26" t="s">
        <v>216</v>
      </c>
      <c r="C468" s="290">
        <f t="shared" si="30"/>
        <v>0</v>
      </c>
      <c r="D468" s="290">
        <f t="shared" si="31"/>
        <v>0</v>
      </c>
      <c r="E468" s="311"/>
      <c r="F468" s="313"/>
      <c r="G468" s="240"/>
      <c r="H468" s="291"/>
      <c r="I468" s="240"/>
      <c r="J468" s="291"/>
      <c r="K468" s="240"/>
      <c r="L468" s="292"/>
      <c r="M468" s="251"/>
      <c r="N468" s="250"/>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c r="AT468" s="118"/>
      <c r="AU468" s="118"/>
      <c r="AV468" s="118"/>
      <c r="AW468" s="118"/>
      <c r="AX468" s="118"/>
      <c r="AY468" s="118"/>
      <c r="AZ468" s="118"/>
      <c r="BA468" s="118"/>
      <c r="BB468" s="118"/>
      <c r="BC468" s="118"/>
      <c r="BD468" s="118"/>
      <c r="BE468" s="118"/>
      <c r="BF468" s="118"/>
      <c r="BG468" s="118"/>
      <c r="BH468" s="118"/>
    </row>
    <row r="469" spans="1:65" ht="27" thickBot="1" x14ac:dyDescent="0.35">
      <c r="A469" s="126">
        <v>3210</v>
      </c>
      <c r="B469" s="26" t="s">
        <v>217</v>
      </c>
      <c r="C469" s="290">
        <f t="shared" si="30"/>
        <v>0</v>
      </c>
      <c r="D469" s="290">
        <f t="shared" si="31"/>
        <v>0</v>
      </c>
      <c r="E469" s="311"/>
      <c r="F469" s="313"/>
      <c r="G469" s="240"/>
      <c r="H469" s="291"/>
      <c r="I469" s="240"/>
      <c r="J469" s="291"/>
      <c r="K469" s="240"/>
      <c r="L469" s="292"/>
      <c r="M469" s="251"/>
      <c r="N469" s="250"/>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c r="AT469" s="118"/>
      <c r="AU469" s="118"/>
      <c r="AV469" s="118"/>
      <c r="AW469" s="118"/>
      <c r="AX469" s="118"/>
      <c r="AY469" s="118"/>
      <c r="AZ469" s="118"/>
      <c r="BA469" s="118"/>
      <c r="BB469" s="118"/>
      <c r="BC469" s="118"/>
      <c r="BD469" s="118"/>
      <c r="BE469" s="118"/>
      <c r="BF469" s="118"/>
      <c r="BG469" s="118"/>
      <c r="BH469" s="118"/>
    </row>
    <row r="470" spans="1:65" ht="27" thickBot="1" x14ac:dyDescent="0.35">
      <c r="A470" s="126">
        <v>3220</v>
      </c>
      <c r="B470" s="26" t="s">
        <v>218</v>
      </c>
      <c r="C470" s="290">
        <f t="shared" si="30"/>
        <v>0</v>
      </c>
      <c r="D470" s="290">
        <f t="shared" si="31"/>
        <v>0</v>
      </c>
      <c r="E470" s="311"/>
      <c r="F470" s="313"/>
      <c r="G470" s="240"/>
      <c r="H470" s="291"/>
      <c r="I470" s="240"/>
      <c r="J470" s="291"/>
      <c r="K470" s="240"/>
      <c r="L470" s="292"/>
      <c r="M470" s="251"/>
      <c r="N470" s="250"/>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c r="AT470" s="118"/>
      <c r="AU470" s="118"/>
      <c r="AV470" s="118"/>
      <c r="AW470" s="118"/>
      <c r="AX470" s="118"/>
      <c r="AY470" s="118"/>
      <c r="AZ470" s="118"/>
      <c r="BA470" s="118"/>
      <c r="BB470" s="118"/>
      <c r="BC470" s="118"/>
      <c r="BD470" s="118"/>
      <c r="BE470" s="118"/>
      <c r="BF470" s="118"/>
      <c r="BG470" s="118"/>
      <c r="BH470" s="118"/>
    </row>
    <row r="471" spans="1:65" ht="40.200000000000003" thickBot="1" x14ac:dyDescent="0.35">
      <c r="A471" s="126">
        <v>3230</v>
      </c>
      <c r="B471" s="26" t="s">
        <v>219</v>
      </c>
      <c r="C471" s="290">
        <f t="shared" si="30"/>
        <v>0</v>
      </c>
      <c r="D471" s="290">
        <f t="shared" si="31"/>
        <v>0</v>
      </c>
      <c r="E471" s="311"/>
      <c r="F471" s="313"/>
      <c r="G471" s="240"/>
      <c r="H471" s="291"/>
      <c r="I471" s="240"/>
      <c r="J471" s="291"/>
      <c r="K471" s="240"/>
      <c r="L471" s="292"/>
      <c r="M471" s="251"/>
      <c r="N471" s="250"/>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c r="AT471" s="118"/>
      <c r="AU471" s="118"/>
      <c r="AV471" s="118"/>
      <c r="AW471" s="118"/>
      <c r="AX471" s="118"/>
      <c r="AY471" s="118"/>
      <c r="AZ471" s="118"/>
      <c r="BA471" s="118"/>
      <c r="BB471" s="118"/>
      <c r="BC471" s="118"/>
      <c r="BD471" s="118"/>
      <c r="BE471" s="118"/>
      <c r="BF471" s="118"/>
      <c r="BG471" s="118"/>
      <c r="BH471" s="118"/>
    </row>
    <row r="472" spans="1:65" ht="15" thickBot="1" x14ac:dyDescent="0.35">
      <c r="A472" s="126">
        <v>3240</v>
      </c>
      <c r="B472" s="26" t="s">
        <v>220</v>
      </c>
      <c r="C472" s="290">
        <f t="shared" si="30"/>
        <v>0</v>
      </c>
      <c r="D472" s="290">
        <f t="shared" si="31"/>
        <v>0</v>
      </c>
      <c r="E472" s="311"/>
      <c r="F472" s="313"/>
      <c r="G472" s="240"/>
      <c r="H472" s="291"/>
      <c r="I472" s="240"/>
      <c r="J472" s="291"/>
      <c r="K472" s="240"/>
      <c r="L472" s="292"/>
      <c r="M472" s="251"/>
      <c r="N472" s="250"/>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c r="AT472" s="118"/>
      <c r="AU472" s="118"/>
      <c r="AV472" s="118"/>
      <c r="AW472" s="118"/>
      <c r="AX472" s="118"/>
      <c r="AY472" s="118"/>
      <c r="AZ472" s="118"/>
      <c r="BA472" s="118"/>
      <c r="BB472" s="118"/>
      <c r="BC472" s="118"/>
      <c r="BD472" s="118"/>
      <c r="BE472" s="118"/>
      <c r="BF472" s="118"/>
      <c r="BG472" s="118"/>
      <c r="BH472" s="118"/>
    </row>
    <row r="473" spans="1:65" ht="15" thickBot="1" x14ac:dyDescent="0.35">
      <c r="A473" s="126"/>
      <c r="B473" s="26" t="s">
        <v>83</v>
      </c>
      <c r="C473" s="290">
        <f>C346</f>
        <v>16814434.649999999</v>
      </c>
      <c r="D473" s="290">
        <f t="shared" si="31"/>
        <v>16814186.649999999</v>
      </c>
      <c r="E473" s="484">
        <f>E421</f>
        <v>0</v>
      </c>
      <c r="F473" s="485"/>
      <c r="G473" s="240"/>
      <c r="H473" s="291"/>
      <c r="I473" s="240"/>
      <c r="J473" s="291"/>
      <c r="K473" s="240"/>
      <c r="L473" s="292"/>
      <c r="M473" s="251"/>
      <c r="N473" s="250"/>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c r="AT473" s="118"/>
      <c r="AU473" s="118"/>
      <c r="AV473" s="118"/>
      <c r="AW473" s="118"/>
      <c r="AX473" s="118"/>
      <c r="AY473" s="118"/>
      <c r="AZ473" s="118"/>
      <c r="BA473" s="118"/>
      <c r="BB473" s="118"/>
      <c r="BC473" s="118"/>
      <c r="BD473" s="118"/>
      <c r="BE473" s="118"/>
      <c r="BF473" s="118"/>
      <c r="BG473" s="118"/>
      <c r="BH473" s="118"/>
    </row>
    <row r="474" spans="1:65" x14ac:dyDescent="0.3">
      <c r="A474" s="24"/>
      <c r="B474" s="118"/>
      <c r="C474" s="118"/>
      <c r="D474" s="118"/>
      <c r="E474" s="24"/>
      <c r="F474" s="24"/>
      <c r="G474" s="24"/>
      <c r="H474" s="24"/>
      <c r="I474" s="24"/>
      <c r="J474" s="24"/>
      <c r="K474" s="24"/>
      <c r="L474" s="24"/>
      <c r="M474" s="24"/>
      <c r="N474" s="24"/>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c r="AT474" s="118"/>
      <c r="AU474" s="118"/>
      <c r="AV474" s="118"/>
      <c r="AW474" s="118"/>
      <c r="AX474" s="118"/>
      <c r="AY474" s="118"/>
      <c r="AZ474" s="118"/>
      <c r="BA474" s="118"/>
      <c r="BB474" s="118"/>
      <c r="BC474" s="118"/>
      <c r="BD474" s="118"/>
      <c r="BE474" s="118"/>
      <c r="BF474" s="118"/>
      <c r="BG474" s="118"/>
      <c r="BH474" s="118"/>
      <c r="BI474" s="199"/>
      <c r="BJ474" s="199"/>
      <c r="BK474" s="199"/>
      <c r="BL474" s="199"/>
      <c r="BM474" s="199"/>
    </row>
    <row r="475" spans="1:65" ht="31.5" customHeight="1" x14ac:dyDescent="0.3">
      <c r="A475" s="303" t="s">
        <v>239</v>
      </c>
      <c r="B475" s="303"/>
      <c r="C475" s="303"/>
      <c r="D475" s="303"/>
      <c r="E475" s="303"/>
      <c r="F475" s="303"/>
      <c r="G475" s="303"/>
      <c r="H475" s="303"/>
      <c r="I475" s="303"/>
      <c r="J475" s="303"/>
      <c r="K475" s="303"/>
      <c r="L475" s="303"/>
      <c r="M475" s="303"/>
      <c r="N475" s="303"/>
    </row>
    <row r="476" spans="1:65" ht="21" customHeight="1" x14ac:dyDescent="0.3">
      <c r="A476" s="303" t="s">
        <v>240</v>
      </c>
      <c r="B476" s="303"/>
      <c r="C476" s="303"/>
      <c r="D476" s="303"/>
      <c r="E476" s="303"/>
      <c r="F476" s="303"/>
      <c r="G476" s="303"/>
      <c r="H476" s="303"/>
      <c r="I476" s="303"/>
      <c r="J476" s="303"/>
      <c r="K476" s="303"/>
      <c r="L476" s="303"/>
      <c r="M476" s="303"/>
      <c r="N476" s="303"/>
    </row>
    <row r="477" spans="1:65" ht="15" customHeight="1" x14ac:dyDescent="0.3">
      <c r="A477" s="36"/>
      <c r="B477" s="488"/>
      <c r="C477" s="488"/>
      <c r="D477" s="488"/>
      <c r="E477" s="488"/>
      <c r="F477" s="488"/>
      <c r="G477" s="488"/>
      <c r="H477" s="488"/>
      <c r="I477" s="488"/>
      <c r="J477" s="488"/>
      <c r="K477" s="36"/>
    </row>
    <row r="478" spans="1:65" ht="30" customHeight="1" x14ac:dyDescent="0.3">
      <c r="A478" s="303" t="s">
        <v>241</v>
      </c>
      <c r="B478" s="303"/>
      <c r="C478" s="303"/>
      <c r="D478" s="303"/>
      <c r="E478" s="303"/>
      <c r="F478" s="303"/>
      <c r="G478" s="303"/>
      <c r="H478" s="303"/>
      <c r="I478" s="303"/>
      <c r="J478" s="303"/>
      <c r="K478" s="303"/>
      <c r="L478" s="303"/>
      <c r="M478" s="303"/>
      <c r="N478" s="303"/>
    </row>
    <row r="479" spans="1:65" ht="15.6" x14ac:dyDescent="0.3">
      <c r="A479" s="34"/>
      <c r="B479" s="34"/>
      <c r="C479" s="34"/>
      <c r="D479" s="34"/>
      <c r="E479" s="34"/>
      <c r="F479" s="34"/>
      <c r="G479" s="34"/>
      <c r="H479" s="34"/>
      <c r="I479" s="34"/>
      <c r="J479" s="34"/>
      <c r="K479" s="34"/>
      <c r="L479" s="34"/>
      <c r="M479" s="34"/>
      <c r="N479" s="34"/>
    </row>
    <row r="480" spans="1:65" ht="15.6" x14ac:dyDescent="0.3">
      <c r="A480" s="36"/>
      <c r="B480" s="489"/>
      <c r="C480" s="489"/>
      <c r="D480" s="489"/>
      <c r="E480" s="489"/>
      <c r="F480" s="489"/>
      <c r="G480" s="489"/>
      <c r="H480" s="489"/>
      <c r="I480" s="489"/>
      <c r="J480" s="489"/>
      <c r="K480" s="36"/>
    </row>
    <row r="481" spans="1:14" ht="31.5" customHeight="1" x14ac:dyDescent="0.3">
      <c r="A481" s="490" t="s">
        <v>242</v>
      </c>
      <c r="B481" s="490"/>
      <c r="C481" s="490"/>
      <c r="D481" s="491" t="s">
        <v>243</v>
      </c>
      <c r="E481" s="491"/>
      <c r="F481" s="491"/>
      <c r="G481" s="491"/>
      <c r="J481" s="36"/>
      <c r="K481" s="492" t="s">
        <v>244</v>
      </c>
      <c r="L481" s="492"/>
      <c r="M481" s="492"/>
      <c r="N481" s="294"/>
    </row>
    <row r="482" spans="1:14" ht="15" customHeight="1" x14ac:dyDescent="0.3">
      <c r="A482" s="490"/>
      <c r="B482" s="490"/>
      <c r="C482" s="490"/>
      <c r="D482" s="493" t="s">
        <v>245</v>
      </c>
      <c r="E482" s="493"/>
      <c r="F482" s="493"/>
      <c r="G482" s="493"/>
      <c r="J482" s="36"/>
      <c r="K482" s="494" t="s">
        <v>246</v>
      </c>
      <c r="L482" s="494"/>
      <c r="M482" s="494"/>
      <c r="N482" s="295"/>
    </row>
    <row r="483" spans="1:14" ht="31.5" customHeight="1" x14ac:dyDescent="0.3">
      <c r="A483" s="490" t="s">
        <v>247</v>
      </c>
      <c r="B483" s="490"/>
      <c r="C483" s="490"/>
      <c r="D483" s="491" t="s">
        <v>243</v>
      </c>
      <c r="E483" s="491"/>
      <c r="F483" s="491"/>
      <c r="G483" s="491"/>
      <c r="J483" s="36"/>
      <c r="K483" s="492" t="s">
        <v>248</v>
      </c>
      <c r="L483" s="492"/>
      <c r="M483" s="492"/>
      <c r="N483" s="294"/>
    </row>
    <row r="484" spans="1:14" ht="15" customHeight="1" x14ac:dyDescent="0.3">
      <c r="A484" s="490"/>
      <c r="B484" s="490"/>
      <c r="C484" s="490"/>
      <c r="D484" s="493" t="s">
        <v>245</v>
      </c>
      <c r="E484" s="493"/>
      <c r="F484" s="493"/>
      <c r="G484" s="493"/>
      <c r="J484" s="36"/>
      <c r="K484" s="494" t="s">
        <v>246</v>
      </c>
      <c r="L484" s="494"/>
      <c r="M484" s="494"/>
      <c r="N484" s="295"/>
    </row>
    <row r="485" spans="1:14" x14ac:dyDescent="0.3">
      <c r="A485" s="293"/>
      <c r="B485" s="293"/>
      <c r="C485" s="293"/>
      <c r="D485" s="293"/>
      <c r="E485" s="293"/>
      <c r="F485" s="293"/>
      <c r="G485" s="293"/>
      <c r="H485" s="293"/>
      <c r="I485" s="293"/>
      <c r="J485" s="293"/>
      <c r="K485" s="293"/>
    </row>
    <row r="486" spans="1:14" ht="15.6" x14ac:dyDescent="0.3">
      <c r="A486" s="87"/>
    </row>
  </sheetData>
  <protectedRanges>
    <protectedRange sqref="C342:D345 G78:I81 C375:C379 C381:C383 C394:C395 C328:D328 K78:M81 C369:C373 G88:I88 C397:C398 C400:C404 C358:C360 K83:M86 C385:C389 C362:C367 K88:M88 C406:C409 C392 G71:I76 C124:E124 C330:D331 C333:D334 C71:E76 C119:E122 G124:I124 C336:D340 G83:I86 C107:E112 K71:M76 C114:E117 G107:I112 K124:M124 C78:E81 C294:D296 G119:I122 C311:D315 C305:D309 C298:D303 G114:I117 K107:M112 K114:M117 K119:M122 C317:D325 C88:E88 C83:E86 F84 J84 N84" name="Диапазон1_1_1"/>
  </protectedRanges>
  <mergeCells count="767">
    <mergeCell ref="A481:C482"/>
    <mergeCell ref="D481:G481"/>
    <mergeCell ref="K481:M481"/>
    <mergeCell ref="D482:G482"/>
    <mergeCell ref="K482:M482"/>
    <mergeCell ref="A483:C484"/>
    <mergeCell ref="D483:G483"/>
    <mergeCell ref="K483:M483"/>
    <mergeCell ref="D484:G484"/>
    <mergeCell ref="K484:M484"/>
    <mergeCell ref="E473:F473"/>
    <mergeCell ref="A475:N475"/>
    <mergeCell ref="A476:N476"/>
    <mergeCell ref="B477:J477"/>
    <mergeCell ref="A478:N478"/>
    <mergeCell ref="B480:J480"/>
    <mergeCell ref="E467:F467"/>
    <mergeCell ref="E468:F468"/>
    <mergeCell ref="E469:F469"/>
    <mergeCell ref="E470:F470"/>
    <mergeCell ref="E471:F471"/>
    <mergeCell ref="E472:F472"/>
    <mergeCell ref="E461:F461"/>
    <mergeCell ref="E462:F462"/>
    <mergeCell ref="E463:F463"/>
    <mergeCell ref="E464:F464"/>
    <mergeCell ref="E465:F465"/>
    <mergeCell ref="E466:F466"/>
    <mergeCell ref="E455:F455"/>
    <mergeCell ref="E456:F456"/>
    <mergeCell ref="E457:F457"/>
    <mergeCell ref="E458:F458"/>
    <mergeCell ref="E459:F459"/>
    <mergeCell ref="E460:F460"/>
    <mergeCell ref="E449:F449"/>
    <mergeCell ref="E450:F450"/>
    <mergeCell ref="E451:F451"/>
    <mergeCell ref="E452:F452"/>
    <mergeCell ref="E453:F453"/>
    <mergeCell ref="E454:F454"/>
    <mergeCell ref="E443:F443"/>
    <mergeCell ref="E444:F444"/>
    <mergeCell ref="E445:F445"/>
    <mergeCell ref="E446:F446"/>
    <mergeCell ref="E447:F447"/>
    <mergeCell ref="E448:F448"/>
    <mergeCell ref="E437:F437"/>
    <mergeCell ref="E438:F438"/>
    <mergeCell ref="E439:F439"/>
    <mergeCell ref="E440:F440"/>
    <mergeCell ref="E441:F441"/>
    <mergeCell ref="E442:F442"/>
    <mergeCell ref="E431:F431"/>
    <mergeCell ref="E432:F432"/>
    <mergeCell ref="E433:F433"/>
    <mergeCell ref="E434:F434"/>
    <mergeCell ref="E435:F435"/>
    <mergeCell ref="E436:F436"/>
    <mergeCell ref="E425:F425"/>
    <mergeCell ref="E426:F426"/>
    <mergeCell ref="E427:F427"/>
    <mergeCell ref="E428:F428"/>
    <mergeCell ref="E429:F429"/>
    <mergeCell ref="E430:F430"/>
    <mergeCell ref="E419:F419"/>
    <mergeCell ref="E420:F420"/>
    <mergeCell ref="E421:F421"/>
    <mergeCell ref="E422:F422"/>
    <mergeCell ref="E423:F423"/>
    <mergeCell ref="E424:F424"/>
    <mergeCell ref="E417:F417"/>
    <mergeCell ref="G417:H417"/>
    <mergeCell ref="I417:J417"/>
    <mergeCell ref="K417:L417"/>
    <mergeCell ref="M417:N417"/>
    <mergeCell ref="E418:F418"/>
    <mergeCell ref="I414:J415"/>
    <mergeCell ref="K414:L415"/>
    <mergeCell ref="M414:N415"/>
    <mergeCell ref="E416:F416"/>
    <mergeCell ref="G416:H416"/>
    <mergeCell ref="I416:J416"/>
    <mergeCell ref="K416:L416"/>
    <mergeCell ref="M416:N416"/>
    <mergeCell ref="A414:A415"/>
    <mergeCell ref="B414:B415"/>
    <mergeCell ref="C414:C415"/>
    <mergeCell ref="D414:D415"/>
    <mergeCell ref="E414:F415"/>
    <mergeCell ref="G414:H415"/>
    <mergeCell ref="B395:C395"/>
    <mergeCell ref="B402:C402"/>
    <mergeCell ref="B406:C406"/>
    <mergeCell ref="B407:C407"/>
    <mergeCell ref="B408:C408"/>
    <mergeCell ref="BH411:BH413"/>
    <mergeCell ref="A412:K412"/>
    <mergeCell ref="M413:N413"/>
    <mergeCell ref="B354:C354"/>
    <mergeCell ref="M354:N354"/>
    <mergeCell ref="BG354:BH354"/>
    <mergeCell ref="B374:C374"/>
    <mergeCell ref="B375:C375"/>
    <mergeCell ref="B376:C376"/>
    <mergeCell ref="F351:G351"/>
    <mergeCell ref="J351:J353"/>
    <mergeCell ref="K351:L351"/>
    <mergeCell ref="M351:N353"/>
    <mergeCell ref="BG351:BH351"/>
    <mergeCell ref="BG352:BH353"/>
    <mergeCell ref="A348:K348"/>
    <mergeCell ref="BH348:BH349"/>
    <mergeCell ref="M349:N349"/>
    <mergeCell ref="A350:A353"/>
    <mergeCell ref="B350:C353"/>
    <mergeCell ref="D350:H350"/>
    <mergeCell ref="I350:N350"/>
    <mergeCell ref="AM350:BF350"/>
    <mergeCell ref="BG350:BH350"/>
    <mergeCell ref="E351:E353"/>
    <mergeCell ref="C345:D345"/>
    <mergeCell ref="F345:G345"/>
    <mergeCell ref="H345:I345"/>
    <mergeCell ref="J345:K345"/>
    <mergeCell ref="C346:D346"/>
    <mergeCell ref="F346:G346"/>
    <mergeCell ref="H346:I346"/>
    <mergeCell ref="J346:K346"/>
    <mergeCell ref="C343:D343"/>
    <mergeCell ref="F343:G343"/>
    <mergeCell ref="H343:I343"/>
    <mergeCell ref="J343:K343"/>
    <mergeCell ref="C344:D344"/>
    <mergeCell ref="F344:G344"/>
    <mergeCell ref="H344:I344"/>
    <mergeCell ref="J344:K344"/>
    <mergeCell ref="C341:D341"/>
    <mergeCell ref="F341:G341"/>
    <mergeCell ref="H341:I341"/>
    <mergeCell ref="J341:K341"/>
    <mergeCell ref="C342:D342"/>
    <mergeCell ref="F342:G342"/>
    <mergeCell ref="H342:I342"/>
    <mergeCell ref="J342:K342"/>
    <mergeCell ref="C339:D339"/>
    <mergeCell ref="F339:G339"/>
    <mergeCell ref="H339:I339"/>
    <mergeCell ref="J339:K339"/>
    <mergeCell ref="C340:D340"/>
    <mergeCell ref="F340:G340"/>
    <mergeCell ref="H340:I340"/>
    <mergeCell ref="J340:K340"/>
    <mergeCell ref="C337:D337"/>
    <mergeCell ref="F337:G337"/>
    <mergeCell ref="H337:I337"/>
    <mergeCell ref="J337:K337"/>
    <mergeCell ref="C338:D338"/>
    <mergeCell ref="F338:G338"/>
    <mergeCell ref="H338:I338"/>
    <mergeCell ref="J338:K338"/>
    <mergeCell ref="C335:D335"/>
    <mergeCell ref="F335:G335"/>
    <mergeCell ref="H335:I335"/>
    <mergeCell ref="J335:K335"/>
    <mergeCell ref="C336:D336"/>
    <mergeCell ref="F336:G336"/>
    <mergeCell ref="H336:I336"/>
    <mergeCell ref="J336:K336"/>
    <mergeCell ref="C333:D333"/>
    <mergeCell ref="F333:G333"/>
    <mergeCell ref="H333:I333"/>
    <mergeCell ref="J333:K333"/>
    <mergeCell ref="C334:D334"/>
    <mergeCell ref="F334:G334"/>
    <mergeCell ref="H334:I334"/>
    <mergeCell ref="J334:K334"/>
    <mergeCell ref="C331:D331"/>
    <mergeCell ref="F331:G331"/>
    <mergeCell ref="H331:I331"/>
    <mergeCell ref="J331:K331"/>
    <mergeCell ref="C332:D332"/>
    <mergeCell ref="F332:G332"/>
    <mergeCell ref="H332:I332"/>
    <mergeCell ref="J332:K332"/>
    <mergeCell ref="C329:D329"/>
    <mergeCell ref="F329:G329"/>
    <mergeCell ref="H329:I329"/>
    <mergeCell ref="J329:K329"/>
    <mergeCell ref="C330:D330"/>
    <mergeCell ref="F330:G330"/>
    <mergeCell ref="H330:I330"/>
    <mergeCell ref="J330:K330"/>
    <mergeCell ref="C327:D327"/>
    <mergeCell ref="F327:G327"/>
    <mergeCell ref="H327:I327"/>
    <mergeCell ref="J327:K327"/>
    <mergeCell ref="C328:D328"/>
    <mergeCell ref="F328:G328"/>
    <mergeCell ref="H328:I328"/>
    <mergeCell ref="J328:K328"/>
    <mergeCell ref="C325:D325"/>
    <mergeCell ref="F325:G325"/>
    <mergeCell ref="H325:I325"/>
    <mergeCell ref="J325:K325"/>
    <mergeCell ref="C326:D326"/>
    <mergeCell ref="F326:G326"/>
    <mergeCell ref="H326:I326"/>
    <mergeCell ref="J326:K326"/>
    <mergeCell ref="C323:D323"/>
    <mergeCell ref="F323:G323"/>
    <mergeCell ref="H323:I323"/>
    <mergeCell ref="J323:K323"/>
    <mergeCell ref="C324:D324"/>
    <mergeCell ref="F324:G324"/>
    <mergeCell ref="H324:I324"/>
    <mergeCell ref="J324:K324"/>
    <mergeCell ref="C321:D321"/>
    <mergeCell ref="F321:G321"/>
    <mergeCell ref="H321:I321"/>
    <mergeCell ref="J321:K321"/>
    <mergeCell ref="C322:D322"/>
    <mergeCell ref="F322:G322"/>
    <mergeCell ref="H322:I322"/>
    <mergeCell ref="J322:K322"/>
    <mergeCell ref="C319:D319"/>
    <mergeCell ref="F319:G319"/>
    <mergeCell ref="H319:I319"/>
    <mergeCell ref="J319:K319"/>
    <mergeCell ref="C320:D320"/>
    <mergeCell ref="F320:G320"/>
    <mergeCell ref="H320:I320"/>
    <mergeCell ref="J320:K320"/>
    <mergeCell ref="C317:D317"/>
    <mergeCell ref="F317:G317"/>
    <mergeCell ref="H317:I317"/>
    <mergeCell ref="J317:K317"/>
    <mergeCell ref="C318:D318"/>
    <mergeCell ref="F318:G318"/>
    <mergeCell ref="H318:I318"/>
    <mergeCell ref="J318:K318"/>
    <mergeCell ref="C315:D315"/>
    <mergeCell ref="F315:G315"/>
    <mergeCell ref="H315:I315"/>
    <mergeCell ref="J315:K315"/>
    <mergeCell ref="C316:D316"/>
    <mergeCell ref="F316:G316"/>
    <mergeCell ref="H316:I316"/>
    <mergeCell ref="J316:K316"/>
    <mergeCell ref="C313:D313"/>
    <mergeCell ref="F313:G313"/>
    <mergeCell ref="H313:I313"/>
    <mergeCell ref="J313:K313"/>
    <mergeCell ref="C314:D314"/>
    <mergeCell ref="F314:G314"/>
    <mergeCell ref="H314:I314"/>
    <mergeCell ref="J314:K314"/>
    <mergeCell ref="C311:D311"/>
    <mergeCell ref="F311:G311"/>
    <mergeCell ref="H311:I311"/>
    <mergeCell ref="J311:K311"/>
    <mergeCell ref="C312:D312"/>
    <mergeCell ref="F312:G312"/>
    <mergeCell ref="H312:I312"/>
    <mergeCell ref="J312:K312"/>
    <mergeCell ref="C309:D309"/>
    <mergeCell ref="F309:G309"/>
    <mergeCell ref="H309:I309"/>
    <mergeCell ref="J309:K309"/>
    <mergeCell ref="C310:D310"/>
    <mergeCell ref="F310:G310"/>
    <mergeCell ref="H310:I310"/>
    <mergeCell ref="J310:K310"/>
    <mergeCell ref="C307:D307"/>
    <mergeCell ref="F307:G307"/>
    <mergeCell ref="H307:I307"/>
    <mergeCell ref="J307:K307"/>
    <mergeCell ref="C308:D308"/>
    <mergeCell ref="F308:G308"/>
    <mergeCell ref="H308:I308"/>
    <mergeCell ref="J308:K308"/>
    <mergeCell ref="C305:D305"/>
    <mergeCell ref="F305:G305"/>
    <mergeCell ref="H305:I305"/>
    <mergeCell ref="J305:K305"/>
    <mergeCell ref="C306:D306"/>
    <mergeCell ref="F306:G306"/>
    <mergeCell ref="H306:I306"/>
    <mergeCell ref="J306:K306"/>
    <mergeCell ref="C303:D303"/>
    <mergeCell ref="F303:G303"/>
    <mergeCell ref="H303:I303"/>
    <mergeCell ref="J303:K303"/>
    <mergeCell ref="C304:D304"/>
    <mergeCell ref="F304:G304"/>
    <mergeCell ref="H304:I304"/>
    <mergeCell ref="J304:K304"/>
    <mergeCell ref="C301:D301"/>
    <mergeCell ref="F301:G301"/>
    <mergeCell ref="H301:I301"/>
    <mergeCell ref="J301:K301"/>
    <mergeCell ref="C302:D302"/>
    <mergeCell ref="F302:G302"/>
    <mergeCell ref="H302:I302"/>
    <mergeCell ref="J302:K302"/>
    <mergeCell ref="C299:D299"/>
    <mergeCell ref="F299:G299"/>
    <mergeCell ref="H299:I299"/>
    <mergeCell ref="J299:K299"/>
    <mergeCell ref="C300:D300"/>
    <mergeCell ref="F300:G300"/>
    <mergeCell ref="H300:I300"/>
    <mergeCell ref="J300:K300"/>
    <mergeCell ref="C297:D297"/>
    <mergeCell ref="F297:G297"/>
    <mergeCell ref="H297:I297"/>
    <mergeCell ref="J297:K297"/>
    <mergeCell ref="C298:D298"/>
    <mergeCell ref="F298:G298"/>
    <mergeCell ref="H298:I298"/>
    <mergeCell ref="J298:K298"/>
    <mergeCell ref="C295:D295"/>
    <mergeCell ref="F295:G295"/>
    <mergeCell ref="H295:I295"/>
    <mergeCell ref="J295:K295"/>
    <mergeCell ref="C296:D296"/>
    <mergeCell ref="F296:G296"/>
    <mergeCell ref="H296:I296"/>
    <mergeCell ref="J296:K296"/>
    <mergeCell ref="C293:D293"/>
    <mergeCell ref="F293:G293"/>
    <mergeCell ref="H293:I293"/>
    <mergeCell ref="J293:K293"/>
    <mergeCell ref="C294:D294"/>
    <mergeCell ref="F294:G294"/>
    <mergeCell ref="H294:I294"/>
    <mergeCell ref="J294:K294"/>
    <mergeCell ref="BD290:BG290"/>
    <mergeCell ref="C291:D291"/>
    <mergeCell ref="F291:G291"/>
    <mergeCell ref="H291:I291"/>
    <mergeCell ref="J291:K291"/>
    <mergeCell ref="C292:D292"/>
    <mergeCell ref="F292:G292"/>
    <mergeCell ref="H292:I292"/>
    <mergeCell ref="J292:K292"/>
    <mergeCell ref="C290:D290"/>
    <mergeCell ref="F290:G290"/>
    <mergeCell ref="H290:I290"/>
    <mergeCell ref="J290:K290"/>
    <mergeCell ref="AT290:AW290"/>
    <mergeCell ref="AX290:BC290"/>
    <mergeCell ref="A281:N281"/>
    <mergeCell ref="BH281:BH286"/>
    <mergeCell ref="A282:N282"/>
    <mergeCell ref="A283:J283"/>
    <mergeCell ref="A285:K285"/>
    <mergeCell ref="M286:N286"/>
    <mergeCell ref="BH288:BH289"/>
    <mergeCell ref="AT289:AW289"/>
    <mergeCell ref="AX289:BC289"/>
    <mergeCell ref="BD289:BG289"/>
    <mergeCell ref="BD287:BG287"/>
    <mergeCell ref="BD288:BG288"/>
    <mergeCell ref="J287:K289"/>
    <mergeCell ref="L287:M288"/>
    <mergeCell ref="N287:N289"/>
    <mergeCell ref="AT287:BC287"/>
    <mergeCell ref="AT288:AW288"/>
    <mergeCell ref="AX288:BC288"/>
    <mergeCell ref="A287:A289"/>
    <mergeCell ref="B287:B289"/>
    <mergeCell ref="C287:D289"/>
    <mergeCell ref="E287:E289"/>
    <mergeCell ref="F287:G289"/>
    <mergeCell ref="H287:I289"/>
    <mergeCell ref="AY278:BG278"/>
    <mergeCell ref="Z279:AD279"/>
    <mergeCell ref="AE279:AH279"/>
    <mergeCell ref="AI279:AL279"/>
    <mergeCell ref="AM279:AP279"/>
    <mergeCell ref="AQ279:AS279"/>
    <mergeCell ref="AT279:AX279"/>
    <mergeCell ref="AY279:BG279"/>
    <mergeCell ref="Z278:AD278"/>
    <mergeCell ref="AE278:AH278"/>
    <mergeCell ref="AI278:AL278"/>
    <mergeCell ref="AM278:AP278"/>
    <mergeCell ref="AQ278:AS278"/>
    <mergeCell ref="AT278:AX278"/>
    <mergeCell ref="AY276:BG276"/>
    <mergeCell ref="Z277:AD277"/>
    <mergeCell ref="AE277:AH277"/>
    <mergeCell ref="AI277:AL277"/>
    <mergeCell ref="AM277:AP277"/>
    <mergeCell ref="AQ277:AS277"/>
    <mergeCell ref="AT277:AX277"/>
    <mergeCell ref="AY277:BG277"/>
    <mergeCell ref="Z276:AD276"/>
    <mergeCell ref="AE276:AH276"/>
    <mergeCell ref="AI276:AL276"/>
    <mergeCell ref="AM276:AP276"/>
    <mergeCell ref="AQ276:AS276"/>
    <mergeCell ref="AT276:AX276"/>
    <mergeCell ref="AY274:BG274"/>
    <mergeCell ref="Z275:AD275"/>
    <mergeCell ref="AE275:AH275"/>
    <mergeCell ref="AI275:AL275"/>
    <mergeCell ref="AM275:AP275"/>
    <mergeCell ref="AQ275:AS275"/>
    <mergeCell ref="AT275:AX275"/>
    <mergeCell ref="AY275:BG275"/>
    <mergeCell ref="Z274:AD274"/>
    <mergeCell ref="AE274:AH274"/>
    <mergeCell ref="AI274:AL274"/>
    <mergeCell ref="AM274:AP274"/>
    <mergeCell ref="AQ274:AS274"/>
    <mergeCell ref="AT274:AX274"/>
    <mergeCell ref="AY272:BG272"/>
    <mergeCell ref="Z273:AD273"/>
    <mergeCell ref="AE273:AH273"/>
    <mergeCell ref="AI273:AL273"/>
    <mergeCell ref="AM273:AP273"/>
    <mergeCell ref="AQ273:AS273"/>
    <mergeCell ref="AT273:AX273"/>
    <mergeCell ref="AY273:BG273"/>
    <mergeCell ref="Z272:AD272"/>
    <mergeCell ref="AE272:AH272"/>
    <mergeCell ref="AI272:AL272"/>
    <mergeCell ref="AM272:AP272"/>
    <mergeCell ref="AQ272:AS272"/>
    <mergeCell ref="AT272:AX272"/>
    <mergeCell ref="J269:K269"/>
    <mergeCell ref="L269:M269"/>
    <mergeCell ref="Z269:AL269"/>
    <mergeCell ref="AM269:AX269"/>
    <mergeCell ref="AY269:BG271"/>
    <mergeCell ref="D270:D271"/>
    <mergeCell ref="E270:E271"/>
    <mergeCell ref="F270:F271"/>
    <mergeCell ref="G270:G271"/>
    <mergeCell ref="H270:H271"/>
    <mergeCell ref="AI270:AL271"/>
    <mergeCell ref="AM270:AP270"/>
    <mergeCell ref="AQ270:AS270"/>
    <mergeCell ref="AT270:AX271"/>
    <mergeCell ref="Z271:AD271"/>
    <mergeCell ref="AE271:AH271"/>
    <mergeCell ref="AM271:AP271"/>
    <mergeCell ref="AQ271:AS271"/>
    <mergeCell ref="J270:J271"/>
    <mergeCell ref="K270:K271"/>
    <mergeCell ref="L270:L271"/>
    <mergeCell ref="M270:M271"/>
    <mergeCell ref="Z270:AD270"/>
    <mergeCell ref="AE270:AH270"/>
    <mergeCell ref="A269:A271"/>
    <mergeCell ref="B269:B271"/>
    <mergeCell ref="C269:C271"/>
    <mergeCell ref="D269:E269"/>
    <mergeCell ref="F269:G269"/>
    <mergeCell ref="H269:I269"/>
    <mergeCell ref="I270:I271"/>
    <mergeCell ref="C260:D260"/>
    <mergeCell ref="C261:D261"/>
    <mergeCell ref="C262:D262"/>
    <mergeCell ref="C263:D263"/>
    <mergeCell ref="C264:D264"/>
    <mergeCell ref="BH265:BH268"/>
    <mergeCell ref="A266:M266"/>
    <mergeCell ref="K268:L268"/>
    <mergeCell ref="A257:A258"/>
    <mergeCell ref="B257:B258"/>
    <mergeCell ref="C257:D258"/>
    <mergeCell ref="E257:G257"/>
    <mergeCell ref="H257:J257"/>
    <mergeCell ref="C259:D259"/>
    <mergeCell ref="AJ252:AO252"/>
    <mergeCell ref="AP252:AU252"/>
    <mergeCell ref="AV252:BB252"/>
    <mergeCell ref="BC252:BG252"/>
    <mergeCell ref="A254:M254"/>
    <mergeCell ref="BH254:BH256"/>
    <mergeCell ref="I256:J256"/>
    <mergeCell ref="C249:D249"/>
    <mergeCell ref="C250:D250"/>
    <mergeCell ref="E250:F250"/>
    <mergeCell ref="C251:D251"/>
    <mergeCell ref="E251:F251"/>
    <mergeCell ref="C252:D252"/>
    <mergeCell ref="E252:F252"/>
    <mergeCell ref="L246:M246"/>
    <mergeCell ref="A247:A248"/>
    <mergeCell ref="B247:B248"/>
    <mergeCell ref="C247:D248"/>
    <mergeCell ref="E247:G247"/>
    <mergeCell ref="H247:J247"/>
    <mergeCell ref="K247:M247"/>
    <mergeCell ref="Z231:Z232"/>
    <mergeCell ref="S232:T232"/>
    <mergeCell ref="W232:X232"/>
    <mergeCell ref="Z233:Z234"/>
    <mergeCell ref="A244:N244"/>
    <mergeCell ref="A245:N245"/>
    <mergeCell ref="M231:M234"/>
    <mergeCell ref="N231:N234"/>
    <mergeCell ref="O231:O234"/>
    <mergeCell ref="P231:P234"/>
    <mergeCell ref="S231:T231"/>
    <mergeCell ref="W231:X231"/>
    <mergeCell ref="A230:A234"/>
    <mergeCell ref="B230:B234"/>
    <mergeCell ref="M230:N230"/>
    <mergeCell ref="O230:P230"/>
    <mergeCell ref="U230:V230"/>
    <mergeCell ref="W230:Y230"/>
    <mergeCell ref="C231:C234"/>
    <mergeCell ref="D231:D234"/>
    <mergeCell ref="E231:E234"/>
    <mergeCell ref="F231:F234"/>
    <mergeCell ref="G231:H232"/>
    <mergeCell ref="I231:J232"/>
    <mergeCell ref="C230:D230"/>
    <mergeCell ref="E230:F230"/>
    <mergeCell ref="G230:J230"/>
    <mergeCell ref="K230:L230"/>
    <mergeCell ref="K231:K234"/>
    <mergeCell ref="L231:L234"/>
    <mergeCell ref="O218:O221"/>
    <mergeCell ref="P218:P221"/>
    <mergeCell ref="S218:T218"/>
    <mergeCell ref="W218:X218"/>
    <mergeCell ref="Z218:Z219"/>
    <mergeCell ref="S219:T219"/>
    <mergeCell ref="W219:X219"/>
    <mergeCell ref="Z220:Z221"/>
    <mergeCell ref="O217:P217"/>
    <mergeCell ref="U217:V217"/>
    <mergeCell ref="W217:Y217"/>
    <mergeCell ref="C218:D219"/>
    <mergeCell ref="E218:F219"/>
    <mergeCell ref="G218:H219"/>
    <mergeCell ref="I218:J219"/>
    <mergeCell ref="K218:K221"/>
    <mergeCell ref="L218:L221"/>
    <mergeCell ref="M218:M221"/>
    <mergeCell ref="A213:B213"/>
    <mergeCell ref="A215:N215"/>
    <mergeCell ref="A217:A221"/>
    <mergeCell ref="B217:B221"/>
    <mergeCell ref="C217:F217"/>
    <mergeCell ref="G217:J217"/>
    <mergeCell ref="K217:L217"/>
    <mergeCell ref="M217:N217"/>
    <mergeCell ref="N218:N221"/>
    <mergeCell ref="V206:Y206"/>
    <mergeCell ref="Z207:Z208"/>
    <mergeCell ref="A209:B209"/>
    <mergeCell ref="A210:B210"/>
    <mergeCell ref="A211:B211"/>
    <mergeCell ref="A212:B212"/>
    <mergeCell ref="A204:N204"/>
    <mergeCell ref="K205:L205"/>
    <mergeCell ref="A206:B208"/>
    <mergeCell ref="C206:D206"/>
    <mergeCell ref="E206:F206"/>
    <mergeCell ref="G206:H206"/>
    <mergeCell ref="I206:J206"/>
    <mergeCell ref="K206:L206"/>
    <mergeCell ref="B197:C197"/>
    <mergeCell ref="B198:C198"/>
    <mergeCell ref="A199:C199"/>
    <mergeCell ref="B200:C200"/>
    <mergeCell ref="B201:C201"/>
    <mergeCell ref="B202:C202"/>
    <mergeCell ref="A191:F191"/>
    <mergeCell ref="B192:C192"/>
    <mergeCell ref="B193:C193"/>
    <mergeCell ref="B194:C194"/>
    <mergeCell ref="A195:F195"/>
    <mergeCell ref="B196:C196"/>
    <mergeCell ref="B185:C185"/>
    <mergeCell ref="A186:F186"/>
    <mergeCell ref="A187:F187"/>
    <mergeCell ref="B188:C188"/>
    <mergeCell ref="B189:C189"/>
    <mergeCell ref="B190:C190"/>
    <mergeCell ref="B178:C178"/>
    <mergeCell ref="B179:C179"/>
    <mergeCell ref="A181:N181"/>
    <mergeCell ref="A183:A184"/>
    <mergeCell ref="B183:C184"/>
    <mergeCell ref="D183:D184"/>
    <mergeCell ref="E183:E184"/>
    <mergeCell ref="F183:H183"/>
    <mergeCell ref="I183:K183"/>
    <mergeCell ref="L183:N183"/>
    <mergeCell ref="A172:F172"/>
    <mergeCell ref="B173:C173"/>
    <mergeCell ref="B174:C174"/>
    <mergeCell ref="B175:C175"/>
    <mergeCell ref="A176:F176"/>
    <mergeCell ref="B177:C177"/>
    <mergeCell ref="B166:C166"/>
    <mergeCell ref="B167:C167"/>
    <mergeCell ref="A168:F168"/>
    <mergeCell ref="B169:C169"/>
    <mergeCell ref="B170:C170"/>
    <mergeCell ref="B171:C171"/>
    <mergeCell ref="I160:K160"/>
    <mergeCell ref="L160:N160"/>
    <mergeCell ref="B162:C162"/>
    <mergeCell ref="A163:F163"/>
    <mergeCell ref="A164:F164"/>
    <mergeCell ref="B165:C165"/>
    <mergeCell ref="B152:D152"/>
    <mergeCell ref="B153:D153"/>
    <mergeCell ref="B154:D154"/>
    <mergeCell ref="A156:N156"/>
    <mergeCell ref="A158:N158"/>
    <mergeCell ref="A160:A161"/>
    <mergeCell ref="B160:C161"/>
    <mergeCell ref="D160:D161"/>
    <mergeCell ref="E160:E161"/>
    <mergeCell ref="F160:H160"/>
    <mergeCell ref="A147:N147"/>
    <mergeCell ref="K148:L148"/>
    <mergeCell ref="A149:A151"/>
    <mergeCell ref="B149:D151"/>
    <mergeCell ref="E149:H149"/>
    <mergeCell ref="I149:L149"/>
    <mergeCell ref="G150:G151"/>
    <mergeCell ref="K150:K151"/>
    <mergeCell ref="M139:N139"/>
    <mergeCell ref="A140:A142"/>
    <mergeCell ref="B140:B142"/>
    <mergeCell ref="C140:F140"/>
    <mergeCell ref="G140:J140"/>
    <mergeCell ref="K140:N140"/>
    <mergeCell ref="E141:E142"/>
    <mergeCell ref="I141:I142"/>
    <mergeCell ref="M141:M142"/>
    <mergeCell ref="M130:M131"/>
    <mergeCell ref="B132:F132"/>
    <mergeCell ref="B133:F133"/>
    <mergeCell ref="B134:F134"/>
    <mergeCell ref="A136:N136"/>
    <mergeCell ref="A138:N138"/>
    <mergeCell ref="B123:F123"/>
    <mergeCell ref="B124:F124"/>
    <mergeCell ref="B125:F125"/>
    <mergeCell ref="A127:N127"/>
    <mergeCell ref="M128:N128"/>
    <mergeCell ref="A129:A131"/>
    <mergeCell ref="B129:F131"/>
    <mergeCell ref="G129:J129"/>
    <mergeCell ref="K129:N129"/>
    <mergeCell ref="I130:I131"/>
    <mergeCell ref="B117:F117"/>
    <mergeCell ref="B118:F118"/>
    <mergeCell ref="B119:F119"/>
    <mergeCell ref="B120:F120"/>
    <mergeCell ref="B121:F121"/>
    <mergeCell ref="B122:F122"/>
    <mergeCell ref="B111:F111"/>
    <mergeCell ref="B112:F112"/>
    <mergeCell ref="B113:F113"/>
    <mergeCell ref="B114:F114"/>
    <mergeCell ref="B115:F115"/>
    <mergeCell ref="B116:F116"/>
    <mergeCell ref="B105:F105"/>
    <mergeCell ref="B106:F106"/>
    <mergeCell ref="B107:F107"/>
    <mergeCell ref="B108:F108"/>
    <mergeCell ref="B109:F109"/>
    <mergeCell ref="B110:F110"/>
    <mergeCell ref="A100:N100"/>
    <mergeCell ref="M101:N101"/>
    <mergeCell ref="A102:A104"/>
    <mergeCell ref="B102:F104"/>
    <mergeCell ref="G102:J102"/>
    <mergeCell ref="K102:N102"/>
    <mergeCell ref="I103:I104"/>
    <mergeCell ref="M103:M104"/>
    <mergeCell ref="A91:N91"/>
    <mergeCell ref="M92:N92"/>
    <mergeCell ref="A93:A95"/>
    <mergeCell ref="B93:B95"/>
    <mergeCell ref="C93:F93"/>
    <mergeCell ref="G93:J93"/>
    <mergeCell ref="K93:N93"/>
    <mergeCell ref="E94:E95"/>
    <mergeCell ref="I94:I95"/>
    <mergeCell ref="M94:M95"/>
    <mergeCell ref="A65:N65"/>
    <mergeCell ref="A66:A68"/>
    <mergeCell ref="B66:B68"/>
    <mergeCell ref="C66:F66"/>
    <mergeCell ref="G66:J66"/>
    <mergeCell ref="K66:N66"/>
    <mergeCell ref="E67:E68"/>
    <mergeCell ref="I67:I68"/>
    <mergeCell ref="M67:M68"/>
    <mergeCell ref="B59:F59"/>
    <mergeCell ref="B60:F60"/>
    <mergeCell ref="B61:F61"/>
    <mergeCell ref="B62:F62"/>
    <mergeCell ref="A64:N64"/>
    <mergeCell ref="B52:F52"/>
    <mergeCell ref="B53:F53"/>
    <mergeCell ref="B54:F54"/>
    <mergeCell ref="B55:F55"/>
    <mergeCell ref="B56:F56"/>
    <mergeCell ref="B57:F57"/>
    <mergeCell ref="A47:N47"/>
    <mergeCell ref="M48:N48"/>
    <mergeCell ref="A49:A51"/>
    <mergeCell ref="B49:F51"/>
    <mergeCell ref="G49:J49"/>
    <mergeCell ref="K49:N49"/>
    <mergeCell ref="I50:I51"/>
    <mergeCell ref="M50:M51"/>
    <mergeCell ref="B58:F58"/>
    <mergeCell ref="A27:N27"/>
    <mergeCell ref="A29:N29"/>
    <mergeCell ref="A30:N30"/>
    <mergeCell ref="A32:A34"/>
    <mergeCell ref="B32:B34"/>
    <mergeCell ref="C32:F32"/>
    <mergeCell ref="G32:J32"/>
    <mergeCell ref="K32:N32"/>
    <mergeCell ref="E33:E34"/>
    <mergeCell ref="I33:I34"/>
    <mergeCell ref="M33:M34"/>
    <mergeCell ref="A16:N16"/>
    <mergeCell ref="A18:N18"/>
    <mergeCell ref="A20:N20"/>
    <mergeCell ref="A22:P22"/>
    <mergeCell ref="A24:M24"/>
    <mergeCell ref="A26:N26"/>
    <mergeCell ref="A14:B14"/>
    <mergeCell ref="C14:D14"/>
    <mergeCell ref="E14:F14"/>
    <mergeCell ref="G14:H14"/>
    <mergeCell ref="I14:J14"/>
    <mergeCell ref="A15:B15"/>
    <mergeCell ref="C15:D15"/>
    <mergeCell ref="E15:F15"/>
    <mergeCell ref="G15:H15"/>
    <mergeCell ref="I15:J15"/>
    <mergeCell ref="A13:F13"/>
    <mergeCell ref="G13:H13"/>
    <mergeCell ref="I13:J13"/>
    <mergeCell ref="A9:F9"/>
    <mergeCell ref="G9:H9"/>
    <mergeCell ref="I9:J9"/>
    <mergeCell ref="A10:F10"/>
    <mergeCell ref="G10:H10"/>
    <mergeCell ref="I10:J10"/>
    <mergeCell ref="H1:J1"/>
    <mergeCell ref="H2:J2"/>
    <mergeCell ref="H3:J3"/>
    <mergeCell ref="H4:J4"/>
    <mergeCell ref="H5:J5"/>
    <mergeCell ref="A7:J7"/>
    <mergeCell ref="A12:F12"/>
    <mergeCell ref="G12:H12"/>
    <mergeCell ref="I12:J12"/>
  </mergeCells>
  <printOptions horizontalCentered="1"/>
  <pageMargins left="0.31496062992125984" right="0.19685039370078741" top="0.74803149606299213" bottom="0.35433070866141736" header="0.31496062992125984" footer="0.31496062992125984"/>
  <pageSetup paperSize="9" scale="61" fitToHeight="0" orientation="landscape" r:id="rId1"/>
  <rowBreaks count="8" manualBreakCount="8">
    <brk id="28" max="13" man="1"/>
    <brk id="99" max="13" man="1"/>
    <brk id="135" max="13" man="1"/>
    <brk id="155" max="13" man="1"/>
    <brk id="214" max="13" man="1"/>
    <brk id="253" max="13" man="1"/>
    <brk id="346" max="13" man="1"/>
    <brk id="46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2144 Форма 2020-2 на 2021друк</vt:lpstr>
      <vt:lpstr>'2144 Форма 2020-2 на 2021друк'!Область_печати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dcterms:created xsi:type="dcterms:W3CDTF">2020-12-10T11:56:18Z</dcterms:created>
  <dcterms:modified xsi:type="dcterms:W3CDTF">2020-12-31T09:58:12Z</dcterms:modified>
</cp:coreProperties>
</file>