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'TDSheet'!$A$1:$R$116</definedName>
  </definedNames>
  <calcPr fullCalcOnLoad="1" refMode="R1C1"/>
</workbook>
</file>

<file path=xl/sharedStrings.xml><?xml version="1.0" encoding="utf-8"?>
<sst xmlns="http://schemas.openxmlformats.org/spreadsheetml/2006/main" count="197" uniqueCount="120">
  <si>
    <t>Розпорядження міського голови від 02.12.2021 р. № 166-р</t>
  </si>
  <si>
    <t>1.   Конституція України (Закон від 28.06.1996 р. № 254 / 96) ;
2.   Бюджетний кодекс України ( Закон від 08.07.2010 р. № 2456-VI); 
3.   Закон України "Про місцеве самоврядування в Україні" від 21.05.1997 р. № 280/97-ВР;
4.   Наказ Міністерства фінансів України від 27.07.2011 р.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
5.  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(зі змінами);                                                                                                                                                                                6.   Наказ Міністерства фінансів України від від 20.09.2017 р. № 793 "Про затвердження складових програмної класифікації видатків та кредитування місцевих бюджетів";  
7.   Наказ Міністерства фінансів України від 31.08.2018 р. № 729 "Про внесення змін до структури кодування Програмної класифікації видатків та кредитування місцевих бюджетів";                                                                                                                                                                                                           8.   Рішення міської ради від 24 грудня 2020 року № 3/VIІI - 29 "Про бюджет Чернігівської міської територіальної громади на 2021 рік" зі змінами і доповненнями (№ 4/VIII-9, № 5/VIII-13, № 6/VIII-15, № 7/VIІI – 15,
 № 8/VIІI – 11, № 9/VIІI – 16, № 10/VIІI – 34, № 11/VIІI – 14, № 12/VIІI – 18, № 13/VIІI – 18);                 
9.   Розпорядження міського голови від 20.05.2021 р. № 75-р "Про перерозподіл бюджетних призначень бюджету Чернігівської міської територіальної громади на 2021 рік";
10. Розпорядження міського голови від 03.11.2021 р. № 152-р "Про розподіл додаткових обсягів субвенції з Державного бюджету України, обласного бюджету Чернігівської області, перерозподіл бюджетних призначень
 бюджету Чернігівської міської територіальної громади на 2021 рік".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</si>
  <si>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</si>
  <si>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</si>
  <si>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
від 29 грудня 2018 року № 1209)</t>
  </si>
  <si>
    <t xml:space="preserve">ЗАТВЕРДЖЕНО: </t>
  </si>
  <si>
    <t>ПАСПОРТ</t>
  </si>
  <si>
    <t>бюджетної програми місцевого бюджету на 2021 рік</t>
  </si>
  <si>
    <t>1.</t>
  </si>
  <si>
    <t>Виконавчий комітет Чернігівської міської ради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</si>
  <si>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</si>
  <si>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бюджету)</t>
  </si>
  <si>
    <t>(код за ЄДРПОУ)</t>
  </si>
  <si>
    <t>2.</t>
  </si>
  <si>
    <t>(найменування відповідального виконавця)</t>
  </si>
  <si>
    <t>3.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</si>
  <si>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</si>
  <si>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</si>
  <si>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</si>
  <si>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</si>
  <si>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</si>
  <si>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</si>
  <si>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</si>
  <si>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</si>
  <si>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</si>
  <si>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бюджетной програми</t>
  </si>
  <si>
    <t>№ з/п</t>
  </si>
  <si>
    <t>Цілі державної політики</t>
  </si>
  <si>
    <t>Забезпечення діяльності Чернігівської міської ради та її виконавчого комітету</t>
  </si>
  <si>
    <t>7.</t>
  </si>
  <si>
    <t>Мета бюджетної програми</t>
  </si>
  <si>
    <t>8.</t>
  </si>
  <si>
    <t>Завдання бюджетної програми</t>
  </si>
  <si>
    <t>Завдання</t>
  </si>
  <si>
    <t>Забезпечення виконання наданих законодавством повноважень у сфері керівництва Чернігівської міської ради та її виконавчого комітету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</si>
  <si>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</si>
  <si>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</si>
  <si>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</si>
  <si>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</si>
  <si>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</si>
  <si>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</si>
  <si>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у сфері керівництва міської ради та її виконавчого комітету</t>
  </si>
  <si>
    <t>Придбання обладнання і предметів довгострокового користування</t>
  </si>
  <si>
    <t>Капітальний ремонт інших об'єктів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</si>
  <si>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</si>
  <si>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</si>
  <si>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</si>
  <si>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</si>
  <si>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</si>
  <si>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</si>
  <si>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</si>
  <si>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штатних одиниць, в т. ч.</t>
  </si>
  <si>
    <t>осіб</t>
  </si>
  <si>
    <t>штатний розпис</t>
  </si>
  <si>
    <t>чоловічої статі</t>
  </si>
  <si>
    <t>обсяг видатків на утримання установи</t>
  </si>
  <si>
    <t>грн.</t>
  </si>
  <si>
    <t>кошторис</t>
  </si>
  <si>
    <t>продукту</t>
  </si>
  <si>
    <t>кількість отриманих вхідних документів</t>
  </si>
  <si>
    <t>од.</t>
  </si>
  <si>
    <t>журнал реєстрації</t>
  </si>
  <si>
    <t>кількість отриманих звернень громадян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</si>
  <si>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</si>
  <si>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</si>
  <si>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звітність</t>
  </si>
  <si>
    <t>кількість підготовлених інформацій та відповідей</t>
  </si>
  <si>
    <t>ефективності</t>
  </si>
  <si>
    <t>витрати на утримання однієї штатної одиниці</t>
  </si>
  <si>
    <t>розрахунок</t>
  </si>
  <si>
    <t>витрати на утримання штатних одиниць чоловічої статі</t>
  </si>
  <si>
    <t>кількість вхідних документів на розгляд на одного працівника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</si>
  <si>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</si>
  <si>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</si>
  <si>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якості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</si>
  <si>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</si>
  <si>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</si>
  <si>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</si>
  <si>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</si>
  <si>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</si>
  <si>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</si>
  <si>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</si>
  <si>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</si>
  <si>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обсяг видатків на модернізацію (дообладнання) системи</t>
  </si>
  <si>
    <t>кількість об'єктів модернізації (дообладнання)</t>
  </si>
  <si>
    <t>середні витрати на модернізацію (дообладнання) 1 об'єкта</t>
  </si>
  <si>
    <t>рівень виконання робіт з модернізації (дообладнання)</t>
  </si>
  <si>
    <t>Заступник міського голови- керуючий справами виконкому</t>
  </si>
  <si>
    <t>(підпис)</t>
  </si>
  <si>
    <t>Начальник фінансового управління Чернігівської міської ради</t>
  </si>
  <si>
    <t>М.П.</t>
  </si>
  <si>
    <t> ПОГОДЖЕНО: </t>
  </si>
  <si>
    <t>Дата погодження</t>
  </si>
  <si>
    <t xml:space="preserve">Організаційне, інформаційно-аналітичне та матеріально-технічне забезпечення діяльності Чернігівської міської ради та її виконавчого комітету.  </t>
  </si>
  <si>
    <t>Сергій ФЕСЕНКО</t>
  </si>
  <si>
    <t>Олена ЛИСЕНКО</t>
  </si>
  <si>
    <t>(Власне ім'я ПРІЗВИЩЕ)</t>
  </si>
  <si>
    <t xml:space="preserve">Обсяг бюджетних призначень/бюджетних асигнувань  -   </t>
  </si>
  <si>
    <t xml:space="preserve">гривень,   у  тому  числі  загального  фонду  -  </t>
  </si>
  <si>
    <t xml:space="preserve">гривень та спеціального фонду - </t>
  </si>
  <si>
    <t>гривень</t>
  </si>
  <si>
    <t>15,5 робітники</t>
  </si>
  <si>
    <t>зменьшено на 7 чол та на 1 чол</t>
  </si>
  <si>
    <t>490 000 автомобіль</t>
  </si>
  <si>
    <t>1.1.</t>
  </si>
  <si>
    <t>1.2.</t>
  </si>
  <si>
    <t>1.3.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</si>
  <si>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</si>
  <si>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</si>
  <si>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</si>
  <si>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</si>
  <si>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</si>
  <si>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</si>
  <si>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</si>
  <si>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</si>
  <si>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</si>
  <si>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</si>
  <si>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</si>
  <si>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</si>
  <si>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 xml:space="preserve"> 02.12.2021р.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</si>
</sst>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000000"/>
    <numFmt numFmtId="173" formatCode="00000000&quot;    &quot;"/>
    <numFmt numFmtId="174" formatCode="0000000&quot;  &quot;"/>
    <numFmt numFmtId="175" formatCode="0000"/>
    <numFmt numFmtId="176" formatCode="0000&quot;    &quot;"/>
    <numFmt numFmtId="177" formatCode="0.0"/>
    <numFmt numFmtId="178" formatCode="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2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6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.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4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24" borderId="0" xfId="0" applyNumberFormat="1" applyFill="1" applyAlignment="1">
      <alignment horizontal="left" wrapText="1"/>
    </xf>
    <xf numFmtId="0" fontId="0" fillId="24" borderId="0" xfId="0" applyNumberFormat="1" applyFill="1" applyAlignment="1">
      <alignment horizontal="left"/>
    </xf>
    <xf numFmtId="0" fontId="5" fillId="24" borderId="0" xfId="0" applyNumberFormat="1" applyFont="1" applyFill="1" applyAlignment="1">
      <alignment horizontal="left"/>
    </xf>
    <xf numFmtId="1" fontId="5" fillId="0" borderId="1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top" wrapText="1"/>
    </xf>
    <xf numFmtId="4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/>
    </xf>
    <xf numFmtId="4" fontId="10" fillId="0" borderId="13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30" fillId="25" borderId="0" xfId="0" applyFont="1" applyFill="1" applyAlignment="1">
      <alignment/>
    </xf>
    <xf numFmtId="177" fontId="0" fillId="0" borderId="0" xfId="0" applyNumberFormat="1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" fontId="0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wrapText="1"/>
    </xf>
    <xf numFmtId="0" fontId="0" fillId="0" borderId="0" xfId="0" applyNumberFormat="1" applyAlignment="1">
      <alignment horizontal="center" vertical="top"/>
    </xf>
    <xf numFmtId="0" fontId="9" fillId="0" borderId="0" xfId="0" applyFont="1" applyAlignment="1">
      <alignment vertical="top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24" borderId="0" xfId="0" applyNumberFormat="1" applyFont="1" applyFill="1" applyAlignment="1">
      <alignment horizontal="right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right" vertical="center" wrapText="1"/>
    </xf>
    <xf numFmtId="0" fontId="5" fillId="24" borderId="20" xfId="0" applyNumberFormat="1" applyFont="1" applyFill="1" applyBorder="1" applyAlignment="1">
      <alignment horizontal="right" vertical="center" wrapText="1"/>
    </xf>
    <xf numFmtId="3" fontId="5" fillId="24" borderId="20" xfId="0" applyNumberFormat="1" applyFont="1" applyFill="1" applyBorder="1" applyAlignment="1">
      <alignment horizontal="right" vertical="center" wrapText="1"/>
    </xf>
    <xf numFmtId="3" fontId="5" fillId="24" borderId="11" xfId="0" applyNumberFormat="1" applyFont="1" applyFill="1" applyBorder="1" applyAlignment="1">
      <alignment horizontal="right" vertical="center" wrapText="1"/>
    </xf>
    <xf numFmtId="1" fontId="0" fillId="24" borderId="11" xfId="0" applyNumberFormat="1" applyFont="1" applyFill="1" applyBorder="1" applyAlignment="1">
      <alignment horizont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0" fillId="24" borderId="0" xfId="0" applyNumberFormat="1" applyFill="1" applyAlignment="1">
      <alignment horizontal="right" vertical="center" wrapText="1"/>
    </xf>
    <xf numFmtId="0" fontId="0" fillId="24" borderId="11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/>
    </xf>
    <xf numFmtId="0" fontId="0" fillId="24" borderId="0" xfId="0" applyNumberFormat="1" applyFill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2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74" fontId="5" fillId="0" borderId="0" xfId="0" applyNumberFormat="1" applyFont="1" applyAlignment="1">
      <alignment horizontal="center" wrapText="1"/>
    </xf>
    <xf numFmtId="175" fontId="5" fillId="0" borderId="12" xfId="0" applyNumberFormat="1" applyFont="1" applyBorder="1" applyAlignment="1">
      <alignment horizontal="center" wrapText="1"/>
    </xf>
    <xf numFmtId="176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33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 wrapText="1"/>
    </xf>
    <xf numFmtId="173" fontId="5" fillId="0" borderId="12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12" fillId="0" borderId="12" xfId="0" applyNumberFormat="1" applyFont="1" applyFill="1" applyBorder="1" applyAlignment="1">
      <alignment horizontal="left" wrapText="1"/>
    </xf>
    <xf numFmtId="0" fontId="1" fillId="0" borderId="33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16"/>
  <sheetViews>
    <sheetView tabSelected="1" view="pageBreakPreview" zoomScale="115" zoomScaleSheetLayoutView="115" zoomScalePageLayoutView="0" workbookViewId="0" topLeftCell="A1">
      <selection activeCell="O15" sqref="O15"/>
    </sheetView>
  </sheetViews>
  <sheetFormatPr defaultColWidth="10.66015625" defaultRowHeight="11.25"/>
  <cols>
    <col min="1" max="1" width="3.5" style="1" customWidth="1"/>
    <col min="2" max="2" width="7.33203125" style="1" customWidth="1"/>
    <col min="3" max="3" width="11.33203125" style="1" customWidth="1"/>
    <col min="4" max="4" width="10.33203125" style="1" customWidth="1"/>
    <col min="5" max="5" width="11.33203125" style="1" customWidth="1"/>
    <col min="6" max="6" width="10.33203125" style="1" customWidth="1"/>
    <col min="7" max="7" width="9.83203125" style="1" customWidth="1"/>
    <col min="8" max="9" width="11.33203125" style="1" customWidth="1"/>
    <col min="10" max="10" width="7.5" style="1" customWidth="1"/>
    <col min="11" max="12" width="11.33203125" style="1" customWidth="1"/>
    <col min="13" max="13" width="11.5" style="1" customWidth="1"/>
    <col min="14" max="14" width="13" style="1" customWidth="1"/>
    <col min="15" max="15" width="9.83203125" style="1" customWidth="1"/>
    <col min="16" max="16" width="8.5" style="1" customWidth="1"/>
    <col min="17" max="17" width="11.5" style="1" customWidth="1"/>
    <col min="18" max="18" width="14.33203125" style="1" customWidth="1"/>
    <col min="19" max="19" width="1.0078125" style="0" customWidth="1"/>
    <col min="20" max="20" width="1.171875" style="0" customWidth="1"/>
    <col min="21" max="21" width="13" style="0" customWidth="1"/>
    <col min="22" max="22" width="14" style="0" customWidth="1"/>
  </cols>
  <sheetData>
    <row r="1" spans="14:17" s="1" customFormat="1" ht="11.25" customHeight="1">
      <c r="N1" s="111" t="s">
        <v>2</v>
      </c>
      <c r="O1" s="111"/>
      <c r="P1" s="111"/>
      <c r="Q1" s="111"/>
    </row>
    <row r="2" spans="14:17" s="1" customFormat="1" ht="12.75" customHeight="1">
      <c r="N2" s="111" t="s">
        <v>3</v>
      </c>
      <c r="O2" s="111"/>
      <c r="P2" s="111"/>
      <c r="Q2" s="111"/>
    </row>
    <row r="3" spans="14:17" s="1" customFormat="1" ht="18" customHeight="1">
      <c r="N3" s="112" t="s">
        <v>4</v>
      </c>
      <c r="O3" s="112"/>
      <c r="P3" s="112"/>
      <c r="Q3" s="112"/>
    </row>
    <row r="4" s="1" customFormat="1" ht="10.5" customHeight="1"/>
    <row r="5" spans="14:18" s="1" customFormat="1" ht="12.75" customHeight="1">
      <c r="N5" s="20" t="s">
        <v>5</v>
      </c>
      <c r="O5" s="20"/>
      <c r="P5" s="20"/>
      <c r="Q5" s="20"/>
      <c r="R5" s="20"/>
    </row>
    <row r="6" spans="14:18" ht="12.75">
      <c r="N6" s="114" t="s">
        <v>9</v>
      </c>
      <c r="O6" s="114"/>
      <c r="P6" s="114"/>
      <c r="Q6" s="114"/>
      <c r="R6" s="114"/>
    </row>
    <row r="7" spans="1:18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 s="115" t="s">
        <v>11</v>
      </c>
      <c r="O7" s="115"/>
      <c r="P7" s="115"/>
      <c r="Q7" s="115"/>
      <c r="R7" s="115"/>
    </row>
    <row r="8" spans="1:19" ht="17.25" customHeight="1">
      <c r="A8"/>
      <c r="B8"/>
      <c r="C8"/>
      <c r="D8"/>
      <c r="E8"/>
      <c r="F8"/>
      <c r="G8"/>
      <c r="H8"/>
      <c r="I8"/>
      <c r="J8"/>
      <c r="K8"/>
      <c r="L8"/>
      <c r="M8"/>
      <c r="N8" s="116" t="s">
        <v>0</v>
      </c>
      <c r="O8" s="116"/>
      <c r="P8" s="116"/>
      <c r="Q8" s="116"/>
      <c r="R8" s="116"/>
      <c r="S8" s="116"/>
    </row>
    <row r="9" spans="1:18" ht="11.25" customHeight="1">
      <c r="A9"/>
      <c r="B9"/>
      <c r="C9"/>
      <c r="D9"/>
      <c r="E9"/>
      <c r="F9"/>
      <c r="G9"/>
      <c r="H9"/>
      <c r="I9"/>
      <c r="J9"/>
      <c r="K9"/>
      <c r="L9"/>
      <c r="M9"/>
      <c r="N9" s="19"/>
      <c r="O9" s="19"/>
      <c r="P9" s="19"/>
      <c r="Q9" s="19"/>
      <c r="R9" s="19"/>
    </row>
    <row r="10" spans="1:18" ht="15.75" customHeight="1">
      <c r="A10" s="113" t="s">
        <v>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/>
    </row>
    <row r="11" spans="1:18" ht="15.75" customHeight="1">
      <c r="A11" s="108" t="s">
        <v>7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/>
    </row>
    <row r="12" ht="3.75" customHeight="1"/>
    <row r="13" ht="11.25" hidden="1"/>
    <row r="15" spans="1:18" ht="11.25" customHeight="1">
      <c r="A15" s="2" t="s">
        <v>8</v>
      </c>
      <c r="B15" s="109">
        <v>200000</v>
      </c>
      <c r="C15" s="109"/>
      <c r="D15"/>
      <c r="E15" s="106" t="s">
        <v>9</v>
      </c>
      <c r="F15" s="106"/>
      <c r="G15" s="106"/>
      <c r="H15" s="106"/>
      <c r="I15" s="106"/>
      <c r="J15" s="106"/>
      <c r="K15" s="106"/>
      <c r="L15" s="106"/>
      <c r="M15" s="106"/>
      <c r="N15"/>
      <c r="O15"/>
      <c r="P15" s="110">
        <v>4062015</v>
      </c>
      <c r="Q15" s="110"/>
      <c r="R15"/>
    </row>
    <row r="16" spans="1:18" ht="47.25" customHeight="1">
      <c r="A16"/>
      <c r="B16" s="107" t="s">
        <v>10</v>
      </c>
      <c r="C16" s="107"/>
      <c r="D16"/>
      <c r="E16" s="51" t="s">
        <v>11</v>
      </c>
      <c r="F16" s="51"/>
      <c r="G16" s="51"/>
      <c r="H16" s="51"/>
      <c r="I16" s="51"/>
      <c r="J16" s="51"/>
      <c r="K16" s="51"/>
      <c r="L16" s="51"/>
      <c r="M16" s="51"/>
      <c r="N16"/>
      <c r="O16"/>
      <c r="P16" s="51" t="s">
        <v>12</v>
      </c>
      <c r="Q16" s="51"/>
      <c r="R16"/>
    </row>
    <row r="17" ht="5.25" customHeight="1"/>
    <row r="18" spans="1:18" ht="11.25" customHeight="1">
      <c r="A18" s="2" t="s">
        <v>13</v>
      </c>
      <c r="B18" s="109">
        <v>210000</v>
      </c>
      <c r="C18" s="109"/>
      <c r="D18"/>
      <c r="E18" s="106" t="s">
        <v>9</v>
      </c>
      <c r="F18" s="106"/>
      <c r="G18" s="106"/>
      <c r="H18" s="106"/>
      <c r="I18" s="106"/>
      <c r="J18" s="106"/>
      <c r="K18" s="106"/>
      <c r="L18" s="106"/>
      <c r="M18" s="106"/>
      <c r="N18"/>
      <c r="O18"/>
      <c r="P18" s="110">
        <v>4062015</v>
      </c>
      <c r="Q18" s="110"/>
      <c r="R18"/>
    </row>
    <row r="19" spans="1:18" ht="46.5" customHeight="1">
      <c r="A19"/>
      <c r="B19" s="107" t="s">
        <v>10</v>
      </c>
      <c r="C19" s="107"/>
      <c r="D19"/>
      <c r="E19" s="51" t="s">
        <v>14</v>
      </c>
      <c r="F19" s="51"/>
      <c r="G19" s="51"/>
      <c r="H19" s="51"/>
      <c r="I19" s="51"/>
      <c r="J19" s="51"/>
      <c r="K19" s="51"/>
      <c r="L19" s="51"/>
      <c r="M19" s="51"/>
      <c r="N19"/>
      <c r="O19"/>
      <c r="P19" s="51" t="s">
        <v>12</v>
      </c>
      <c r="Q19" s="51"/>
      <c r="R19"/>
    </row>
    <row r="20" ht="6" customHeight="1"/>
    <row r="21" spans="1:18" ht="43.5" customHeight="1">
      <c r="A21" s="2" t="s">
        <v>15</v>
      </c>
      <c r="B21" s="103">
        <v>210150</v>
      </c>
      <c r="C21" s="103"/>
      <c r="D21"/>
      <c r="E21" s="104">
        <v>150</v>
      </c>
      <c r="F21" s="104"/>
      <c r="G21"/>
      <c r="H21" s="105">
        <v>111</v>
      </c>
      <c r="I21" s="105"/>
      <c r="J21"/>
      <c r="K21" s="106" t="s">
        <v>16</v>
      </c>
      <c r="L21" s="106"/>
      <c r="M21" s="106"/>
      <c r="N21" s="106"/>
      <c r="O21"/>
      <c r="P21" s="102">
        <v>25559000000</v>
      </c>
      <c r="Q21" s="102"/>
      <c r="R21"/>
    </row>
    <row r="22" spans="1:18" ht="48" customHeight="1">
      <c r="A22"/>
      <c r="B22" s="107" t="s">
        <v>10</v>
      </c>
      <c r="C22" s="107"/>
      <c r="D22"/>
      <c r="E22" s="96" t="s">
        <v>17</v>
      </c>
      <c r="F22" s="96"/>
      <c r="G22"/>
      <c r="H22" s="96" t="s">
        <v>18</v>
      </c>
      <c r="I22" s="96"/>
      <c r="J22"/>
      <c r="K22" s="96" t="s">
        <v>19</v>
      </c>
      <c r="L22" s="96"/>
      <c r="M22" s="96"/>
      <c r="N22" s="96"/>
      <c r="O22"/>
      <c r="P22" s="51" t="s">
        <v>20</v>
      </c>
      <c r="Q22" s="51"/>
      <c r="R22"/>
    </row>
    <row r="24" spans="1:18" ht="11.25" customHeight="1">
      <c r="A24" s="2" t="s">
        <v>21</v>
      </c>
      <c r="B24" s="101" t="s">
        <v>97</v>
      </c>
      <c r="C24" s="101"/>
      <c r="D24" s="101"/>
      <c r="E24" s="101"/>
      <c r="F24" s="101"/>
      <c r="G24" s="24">
        <f>N51</f>
        <v>33382951</v>
      </c>
      <c r="H24" s="89" t="s">
        <v>98</v>
      </c>
      <c r="I24" s="89"/>
      <c r="J24" s="89"/>
      <c r="K24" s="89"/>
      <c r="L24" s="23">
        <f>J51</f>
        <v>32691751</v>
      </c>
      <c r="M24" s="89" t="s">
        <v>99</v>
      </c>
      <c r="N24" s="89"/>
      <c r="O24" s="89"/>
      <c r="P24" s="23">
        <f>L51</f>
        <v>691200</v>
      </c>
      <c r="Q24" s="22" t="s">
        <v>100</v>
      </c>
      <c r="R24"/>
    </row>
    <row r="26" spans="1:18" ht="11.25" customHeight="1">
      <c r="A26" s="3" t="s">
        <v>22</v>
      </c>
      <c r="B26" s="100" t="s">
        <v>23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/>
    </row>
    <row r="28" spans="1:18" ht="145.5" customHeight="1">
      <c r="A28"/>
      <c r="B28" s="99" t="s">
        <v>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</row>
    <row r="29" spans="1:18" ht="11.25" customHeight="1" hidden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1.25" customHeight="1">
      <c r="A30" s="2" t="s">
        <v>24</v>
      </c>
      <c r="B30" s="89" t="s">
        <v>25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/>
    </row>
    <row r="31" s="1" customFormat="1" ht="7.5" customHeight="1" thickBot="1"/>
    <row r="32" spans="1:18" ht="11.25" customHeight="1">
      <c r="A32" s="97" t="s">
        <v>26</v>
      </c>
      <c r="B32" s="97"/>
      <c r="C32" s="98" t="s">
        <v>27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/>
    </row>
    <row r="33" spans="1:17" s="5" customFormat="1" ht="11.25" customHeight="1">
      <c r="A33" s="78">
        <v>1</v>
      </c>
      <c r="B33" s="78"/>
      <c r="C33" s="86" t="s">
        <v>28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="6" customFormat="1" ht="7.5" customHeight="1"/>
    <row r="35" spans="1:17" s="6" customFormat="1" ht="11.25" customHeight="1">
      <c r="A35" s="7" t="s">
        <v>29</v>
      </c>
      <c r="B35" s="87" t="s">
        <v>30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6" customFormat="1" ht="11.25" customHeight="1">
      <c r="A36" s="5"/>
      <c r="B36" s="88" t="s">
        <v>93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1:18" ht="5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1.25" customHeight="1">
      <c r="A38" s="2" t="s">
        <v>31</v>
      </c>
      <c r="B38" s="89" t="s">
        <v>32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/>
    </row>
    <row r="39" s="1" customFormat="1" ht="7.5" customHeight="1"/>
    <row r="40" spans="1:18" ht="11.25" customHeight="1">
      <c r="A40" s="97" t="s">
        <v>26</v>
      </c>
      <c r="B40" s="97"/>
      <c r="C40" s="98" t="s">
        <v>33</v>
      </c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/>
    </row>
    <row r="41" spans="1:17" s="5" customFormat="1" ht="11.25" customHeight="1">
      <c r="A41" s="78">
        <v>1</v>
      </c>
      <c r="B41" s="78"/>
      <c r="C41" s="86" t="s">
        <v>34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8" ht="7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1.25" customHeight="1">
      <c r="A43" s="2" t="s">
        <v>35</v>
      </c>
      <c r="B43" s="89" t="s">
        <v>36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/>
      <c r="O43" s="2" t="s">
        <v>37</v>
      </c>
      <c r="P43"/>
      <c r="Q43"/>
      <c r="R43"/>
    </row>
    <row r="44" spans="1:18" ht="6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22" ht="7.5" customHeight="1">
      <c r="A45" s="90" t="s">
        <v>26</v>
      </c>
      <c r="B45" s="90"/>
      <c r="C45" s="93" t="s">
        <v>36</v>
      </c>
      <c r="D45" s="93"/>
      <c r="E45" s="93"/>
      <c r="F45" s="93"/>
      <c r="G45" s="93"/>
      <c r="H45" s="93"/>
      <c r="I45" s="93"/>
      <c r="J45" s="93" t="s">
        <v>38</v>
      </c>
      <c r="K45" s="93"/>
      <c r="L45" s="79" t="s">
        <v>39</v>
      </c>
      <c r="M45" s="79"/>
      <c r="N45" s="82" t="s">
        <v>40</v>
      </c>
      <c r="O45" s="82"/>
      <c r="P45"/>
      <c r="Q45"/>
      <c r="R45"/>
      <c r="V45">
        <v>33487113</v>
      </c>
    </row>
    <row r="46" spans="1:18" ht="7.5" customHeight="1">
      <c r="A46" s="91"/>
      <c r="B46" s="92"/>
      <c r="C46" s="94"/>
      <c r="D46" s="95"/>
      <c r="E46" s="95"/>
      <c r="F46" s="95"/>
      <c r="G46" s="95"/>
      <c r="H46" s="95"/>
      <c r="I46" s="95"/>
      <c r="J46" s="94"/>
      <c r="K46" s="95"/>
      <c r="L46" s="80"/>
      <c r="M46" s="81"/>
      <c r="N46" s="83"/>
      <c r="O46" s="84"/>
      <c r="P46"/>
      <c r="Q46"/>
      <c r="R46"/>
    </row>
    <row r="47" spans="1:22" ht="13.5" customHeight="1" thickBot="1">
      <c r="A47" s="57">
        <v>1</v>
      </c>
      <c r="B47" s="57"/>
      <c r="C47" s="58">
        <v>2</v>
      </c>
      <c r="D47" s="58"/>
      <c r="E47" s="58"/>
      <c r="F47" s="58"/>
      <c r="G47" s="58"/>
      <c r="H47" s="58"/>
      <c r="I47" s="58"/>
      <c r="J47" s="67">
        <v>3</v>
      </c>
      <c r="K47" s="67"/>
      <c r="L47" s="67">
        <v>4</v>
      </c>
      <c r="M47" s="67"/>
      <c r="N47" s="60">
        <v>6</v>
      </c>
      <c r="O47" s="60"/>
      <c r="P47"/>
      <c r="Q47"/>
      <c r="R47"/>
      <c r="V47" s="28">
        <f>-665882-115780</f>
        <v>-781662</v>
      </c>
    </row>
    <row r="48" spans="1:22" ht="21.75" customHeight="1" thickBot="1">
      <c r="A48" s="48">
        <v>1</v>
      </c>
      <c r="B48" s="48"/>
      <c r="C48" s="73" t="s">
        <v>41</v>
      </c>
      <c r="D48" s="73"/>
      <c r="E48" s="73"/>
      <c r="F48" s="73"/>
      <c r="G48" s="73"/>
      <c r="H48" s="73"/>
      <c r="I48" s="73"/>
      <c r="J48" s="56">
        <f>33487113-665882-115780-13700</f>
        <v>32691751</v>
      </c>
      <c r="K48" s="56"/>
      <c r="L48" s="74"/>
      <c r="M48" s="74"/>
      <c r="N48" s="56">
        <f>J48+L48</f>
        <v>32691751</v>
      </c>
      <c r="O48" s="56"/>
      <c r="P48" s="85"/>
      <c r="Q48" s="85"/>
      <c r="R48"/>
      <c r="V48" s="29">
        <v>32705451</v>
      </c>
    </row>
    <row r="49" spans="1:24" ht="11.25" customHeight="1">
      <c r="A49" s="48">
        <v>2</v>
      </c>
      <c r="B49" s="48"/>
      <c r="C49" s="73" t="s">
        <v>42</v>
      </c>
      <c r="D49" s="73"/>
      <c r="E49" s="73"/>
      <c r="F49" s="73"/>
      <c r="G49" s="73"/>
      <c r="H49" s="73"/>
      <c r="I49" s="73"/>
      <c r="J49" s="74"/>
      <c r="K49" s="74"/>
      <c r="L49" s="56">
        <f>164000+490000-26400+13700</f>
        <v>641300</v>
      </c>
      <c r="M49" s="56"/>
      <c r="N49" s="56">
        <f>L49</f>
        <v>641300</v>
      </c>
      <c r="O49" s="56"/>
      <c r="P49" s="85"/>
      <c r="Q49" s="85"/>
      <c r="R49"/>
      <c r="V49" t="s">
        <v>103</v>
      </c>
      <c r="W49" s="36">
        <f>-26400</f>
        <v>-26400</v>
      </c>
      <c r="X49">
        <v>13700</v>
      </c>
    </row>
    <row r="50" spans="1:18" ht="11.25" customHeight="1">
      <c r="A50" s="48">
        <v>3</v>
      </c>
      <c r="B50" s="48"/>
      <c r="C50" s="73" t="s">
        <v>43</v>
      </c>
      <c r="D50" s="73"/>
      <c r="E50" s="73"/>
      <c r="F50" s="73"/>
      <c r="G50" s="73"/>
      <c r="H50" s="73"/>
      <c r="I50" s="73"/>
      <c r="J50" s="74"/>
      <c r="K50" s="74"/>
      <c r="L50" s="56">
        <v>49900</v>
      </c>
      <c r="M50" s="56"/>
      <c r="N50" s="56">
        <v>49900</v>
      </c>
      <c r="O50" s="56"/>
      <c r="P50" s="85"/>
      <c r="Q50" s="85"/>
      <c r="R50"/>
    </row>
    <row r="51" spans="1:17" s="6" customFormat="1" ht="11.25" customHeight="1">
      <c r="A51" s="75" t="s">
        <v>40</v>
      </c>
      <c r="B51" s="75"/>
      <c r="C51" s="75"/>
      <c r="D51" s="75"/>
      <c r="E51" s="75"/>
      <c r="F51" s="75"/>
      <c r="G51" s="75"/>
      <c r="H51" s="75"/>
      <c r="I51" s="75"/>
      <c r="J51" s="76">
        <f>SUM(J48:J50)</f>
        <v>32691751</v>
      </c>
      <c r="K51" s="76"/>
      <c r="L51" s="76">
        <f>SUM(L49:L50)</f>
        <v>691200</v>
      </c>
      <c r="M51" s="76"/>
      <c r="N51" s="77">
        <f>J51+L51</f>
        <v>33382951</v>
      </c>
      <c r="O51" s="77"/>
      <c r="P51" s="72"/>
      <c r="Q51" s="72"/>
    </row>
    <row r="52" spans="1:18" ht="8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1.25" customHeight="1">
      <c r="A53" s="47" t="s">
        <v>44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/>
      <c r="R53" s="2" t="s">
        <v>37</v>
      </c>
    </row>
    <row r="54" spans="1:18" ht="6.75" customHeight="1" thickBo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22" s="9" customFormat="1" ht="14.25" customHeight="1" thickBot="1">
      <c r="A55" s="69" t="s">
        <v>26</v>
      </c>
      <c r="B55" s="69"/>
      <c r="C55" s="70" t="s">
        <v>45</v>
      </c>
      <c r="D55" s="70"/>
      <c r="E55" s="70"/>
      <c r="F55" s="70"/>
      <c r="G55" s="70"/>
      <c r="H55" s="70"/>
      <c r="I55" s="70"/>
      <c r="J55" s="70"/>
      <c r="K55" s="70"/>
      <c r="L55" s="70"/>
      <c r="M55" s="70" t="s">
        <v>38</v>
      </c>
      <c r="N55" s="70"/>
      <c r="O55" s="70" t="s">
        <v>39</v>
      </c>
      <c r="P55" s="70"/>
      <c r="Q55" s="66" t="s">
        <v>40</v>
      </c>
      <c r="R55" s="66"/>
      <c r="V55" s="25"/>
    </row>
    <row r="56" spans="1:18" s="9" customFormat="1" ht="11.25" customHeight="1" thickBot="1">
      <c r="A56" s="57">
        <v>1</v>
      </c>
      <c r="B56" s="57"/>
      <c r="C56" s="67">
        <v>2</v>
      </c>
      <c r="D56" s="67"/>
      <c r="E56" s="67"/>
      <c r="F56" s="67"/>
      <c r="G56" s="67"/>
      <c r="H56" s="67"/>
      <c r="I56" s="67"/>
      <c r="J56" s="67"/>
      <c r="K56" s="67"/>
      <c r="L56" s="67"/>
      <c r="M56" s="67">
        <v>3</v>
      </c>
      <c r="N56" s="67"/>
      <c r="O56" s="67">
        <v>4</v>
      </c>
      <c r="P56" s="67"/>
      <c r="Q56" s="60">
        <v>5</v>
      </c>
      <c r="R56" s="60"/>
    </row>
    <row r="57" spans="1:18" ht="11.25" customHeight="1">
      <c r="A57" s="71"/>
      <c r="B57" s="71"/>
      <c r="C57" s="68" t="s">
        <v>40</v>
      </c>
      <c r="D57" s="68"/>
      <c r="E57" s="68"/>
      <c r="F57" s="68"/>
      <c r="G57" s="68"/>
      <c r="H57" s="68"/>
      <c r="I57" s="68"/>
      <c r="J57" s="68"/>
      <c r="K57" s="68"/>
      <c r="L57" s="68"/>
      <c r="M57" s="46"/>
      <c r="N57" s="46"/>
      <c r="O57" s="68"/>
      <c r="P57" s="68"/>
      <c r="Q57" s="46"/>
      <c r="R57" s="46"/>
    </row>
    <row r="58" ht="9" customHeight="1"/>
    <row r="59" spans="1:18" ht="11.25" customHeight="1">
      <c r="A59" s="47" t="s">
        <v>46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3.25" customHeight="1">
      <c r="A61" s="63" t="s">
        <v>26</v>
      </c>
      <c r="B61" s="63"/>
      <c r="C61" s="64" t="s">
        <v>47</v>
      </c>
      <c r="D61" s="64"/>
      <c r="E61" s="64"/>
      <c r="F61" s="64"/>
      <c r="G61" s="64"/>
      <c r="H61" s="64"/>
      <c r="I61" s="10" t="s">
        <v>48</v>
      </c>
      <c r="J61" s="65" t="s">
        <v>49</v>
      </c>
      <c r="K61" s="65"/>
      <c r="L61" s="65"/>
      <c r="M61" s="61" t="s">
        <v>38</v>
      </c>
      <c r="N61" s="61"/>
      <c r="O61" s="61" t="s">
        <v>39</v>
      </c>
      <c r="P61" s="61"/>
      <c r="Q61" s="62" t="s">
        <v>40</v>
      </c>
      <c r="R61" s="62"/>
    </row>
    <row r="62" spans="1:18" ht="11.25" customHeight="1">
      <c r="A62" s="57">
        <v>1</v>
      </c>
      <c r="B62" s="57"/>
      <c r="C62" s="58">
        <v>2</v>
      </c>
      <c r="D62" s="58"/>
      <c r="E62" s="58"/>
      <c r="F62" s="58"/>
      <c r="G62" s="58"/>
      <c r="H62" s="58"/>
      <c r="I62" s="8">
        <v>3</v>
      </c>
      <c r="J62" s="58">
        <v>4</v>
      </c>
      <c r="K62" s="58"/>
      <c r="L62" s="58"/>
      <c r="M62" s="59">
        <v>5</v>
      </c>
      <c r="N62" s="59"/>
      <c r="O62" s="59">
        <v>6</v>
      </c>
      <c r="P62" s="59"/>
      <c r="Q62" s="60">
        <v>7</v>
      </c>
      <c r="R62" s="60"/>
    </row>
    <row r="63" spans="1:18" s="11" customFormat="1" ht="11.25" customHeight="1">
      <c r="A63" s="54">
        <v>1</v>
      </c>
      <c r="B63" s="54"/>
      <c r="C63" s="55" t="s">
        <v>41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21" s="11" customFormat="1" ht="11.25" customHeight="1">
      <c r="A64" s="48">
        <v>1</v>
      </c>
      <c r="B64" s="48"/>
      <c r="C64" s="49" t="s">
        <v>50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U64" s="11" t="s">
        <v>102</v>
      </c>
    </row>
    <row r="65" spans="1:22" s="11" customFormat="1" ht="11.25" customHeight="1">
      <c r="A65" s="43" t="s">
        <v>104</v>
      </c>
      <c r="B65" s="43"/>
      <c r="C65" s="45" t="s">
        <v>51</v>
      </c>
      <c r="D65" s="45"/>
      <c r="E65" s="45"/>
      <c r="F65" s="45"/>
      <c r="G65" s="45"/>
      <c r="H65" s="45"/>
      <c r="I65" s="12" t="s">
        <v>52</v>
      </c>
      <c r="J65" s="30" t="s">
        <v>53</v>
      </c>
      <c r="K65" s="30"/>
      <c r="L65" s="30"/>
      <c r="M65" s="33">
        <f>110.5-7-1</f>
        <v>102.5</v>
      </c>
      <c r="N65" s="33"/>
      <c r="O65" s="32"/>
      <c r="P65" s="32"/>
      <c r="Q65" s="33">
        <f>M65+O65</f>
        <v>102.5</v>
      </c>
      <c r="R65" s="33"/>
      <c r="U65" s="37" t="s">
        <v>101</v>
      </c>
      <c r="V65" s="37"/>
    </row>
    <row r="66" spans="1:22" s="11" customFormat="1" ht="11.25" customHeight="1">
      <c r="A66" s="43" t="s">
        <v>105</v>
      </c>
      <c r="B66" s="43"/>
      <c r="C66" s="45" t="s">
        <v>54</v>
      </c>
      <c r="D66" s="45"/>
      <c r="E66" s="45"/>
      <c r="F66" s="45"/>
      <c r="G66" s="45"/>
      <c r="H66" s="45"/>
      <c r="I66" s="12" t="s">
        <v>52</v>
      </c>
      <c r="J66" s="30" t="s">
        <v>53</v>
      </c>
      <c r="K66" s="30"/>
      <c r="L66" s="30"/>
      <c r="M66" s="33">
        <f>40.5-3-1</f>
        <v>36.5</v>
      </c>
      <c r="N66" s="33"/>
      <c r="O66" s="32"/>
      <c r="P66" s="32"/>
      <c r="Q66" s="33">
        <f>M66+O66</f>
        <v>36.5</v>
      </c>
      <c r="R66" s="33"/>
      <c r="U66" s="37"/>
      <c r="V66" s="37"/>
    </row>
    <row r="67" spans="1:25" s="11" customFormat="1" ht="11.25" customHeight="1">
      <c r="A67" s="43" t="s">
        <v>106</v>
      </c>
      <c r="B67" s="43"/>
      <c r="C67" s="45" t="s">
        <v>55</v>
      </c>
      <c r="D67" s="45"/>
      <c r="E67" s="45"/>
      <c r="F67" s="45"/>
      <c r="G67" s="45"/>
      <c r="H67" s="45"/>
      <c r="I67" s="12" t="s">
        <v>56</v>
      </c>
      <c r="J67" s="30" t="s">
        <v>57</v>
      </c>
      <c r="K67" s="30"/>
      <c r="L67" s="30"/>
      <c r="M67" s="38">
        <f>J48</f>
        <v>32691751</v>
      </c>
      <c r="N67" s="38"/>
      <c r="O67" s="32"/>
      <c r="P67" s="32"/>
      <c r="Q67" s="38">
        <f>M67+O67</f>
        <v>32691751</v>
      </c>
      <c r="R67" s="38"/>
      <c r="U67" s="38">
        <v>33487113</v>
      </c>
      <c r="V67" s="38"/>
      <c r="W67" s="11">
        <f>-665882</f>
        <v>-665882</v>
      </c>
      <c r="X67" s="11">
        <f>-115780</f>
        <v>-115780</v>
      </c>
      <c r="Y67" s="11">
        <v>-13700</v>
      </c>
    </row>
    <row r="68" spans="1:22" s="11" customFormat="1" ht="11.25" customHeight="1">
      <c r="A68" s="48">
        <v>2</v>
      </c>
      <c r="B68" s="48"/>
      <c r="C68" s="49" t="s">
        <v>58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U68" s="27"/>
      <c r="V68" s="27"/>
    </row>
    <row r="69" spans="1:22" s="11" customFormat="1" ht="11.25" customHeight="1">
      <c r="A69" s="43" t="s">
        <v>107</v>
      </c>
      <c r="B69" s="43"/>
      <c r="C69" s="45" t="s">
        <v>59</v>
      </c>
      <c r="D69" s="45"/>
      <c r="E69" s="45"/>
      <c r="F69" s="45"/>
      <c r="G69" s="45"/>
      <c r="H69" s="45"/>
      <c r="I69" s="12" t="s">
        <v>60</v>
      </c>
      <c r="J69" s="30" t="s">
        <v>61</v>
      </c>
      <c r="K69" s="30"/>
      <c r="L69" s="30"/>
      <c r="M69" s="38">
        <v>9300</v>
      </c>
      <c r="N69" s="38"/>
      <c r="O69" s="32"/>
      <c r="P69" s="32"/>
      <c r="Q69" s="38">
        <f>M69+O69</f>
        <v>9300</v>
      </c>
      <c r="R69" s="38"/>
      <c r="U69" s="39"/>
      <c r="V69" s="39"/>
    </row>
    <row r="70" spans="1:22" s="11" customFormat="1" ht="11.25" customHeight="1">
      <c r="A70" s="43" t="s">
        <v>108</v>
      </c>
      <c r="B70" s="43"/>
      <c r="C70" s="45" t="s">
        <v>62</v>
      </c>
      <c r="D70" s="45"/>
      <c r="E70" s="45"/>
      <c r="F70" s="45"/>
      <c r="G70" s="45"/>
      <c r="H70" s="45"/>
      <c r="I70" s="12" t="s">
        <v>60</v>
      </c>
      <c r="J70" s="30" t="s">
        <v>61</v>
      </c>
      <c r="K70" s="30"/>
      <c r="L70" s="30"/>
      <c r="M70" s="38">
        <v>9850</v>
      </c>
      <c r="N70" s="38"/>
      <c r="O70" s="32"/>
      <c r="P70" s="32"/>
      <c r="Q70" s="38">
        <f>M70+O70</f>
        <v>9850</v>
      </c>
      <c r="R70" s="38"/>
      <c r="U70" s="39"/>
      <c r="V70" s="39"/>
    </row>
    <row r="71" spans="1:22" s="11" customFormat="1" ht="11.25" customHeight="1">
      <c r="A71" s="43" t="s">
        <v>109</v>
      </c>
      <c r="B71" s="43"/>
      <c r="C71" s="45" t="s">
        <v>63</v>
      </c>
      <c r="D71" s="45"/>
      <c r="E71" s="45"/>
      <c r="F71" s="45"/>
      <c r="G71" s="45"/>
      <c r="H71" s="45"/>
      <c r="I71" s="12" t="s">
        <v>60</v>
      </c>
      <c r="J71" s="30" t="s">
        <v>61</v>
      </c>
      <c r="K71" s="30"/>
      <c r="L71" s="30"/>
      <c r="M71" s="38">
        <v>1970</v>
      </c>
      <c r="N71" s="38"/>
      <c r="O71" s="32"/>
      <c r="P71" s="32"/>
      <c r="Q71" s="38">
        <f>M71+O71</f>
        <v>1970</v>
      </c>
      <c r="R71" s="38"/>
      <c r="U71" s="39"/>
      <c r="V71" s="39"/>
    </row>
    <row r="72" spans="1:22" s="11" customFormat="1" ht="11.25" customHeight="1">
      <c r="A72" s="43" t="s">
        <v>110</v>
      </c>
      <c r="B72" s="43"/>
      <c r="C72" s="45" t="s">
        <v>64</v>
      </c>
      <c r="D72" s="45"/>
      <c r="E72" s="45"/>
      <c r="F72" s="45"/>
      <c r="G72" s="45"/>
      <c r="H72" s="45"/>
      <c r="I72" s="12" t="s">
        <v>60</v>
      </c>
      <c r="J72" s="30" t="s">
        <v>65</v>
      </c>
      <c r="K72" s="30"/>
      <c r="L72" s="30"/>
      <c r="M72" s="31">
        <v>59</v>
      </c>
      <c r="N72" s="31"/>
      <c r="O72" s="32"/>
      <c r="P72" s="32"/>
      <c r="Q72" s="38">
        <f>M72+O72</f>
        <v>59</v>
      </c>
      <c r="R72" s="38"/>
      <c r="U72" s="40"/>
      <c r="V72" s="40"/>
    </row>
    <row r="73" spans="1:22" s="11" customFormat="1" ht="11.25" customHeight="1">
      <c r="A73" s="43" t="s">
        <v>111</v>
      </c>
      <c r="B73" s="43"/>
      <c r="C73" s="45" t="s">
        <v>66</v>
      </c>
      <c r="D73" s="45"/>
      <c r="E73" s="45"/>
      <c r="F73" s="45"/>
      <c r="G73" s="45"/>
      <c r="H73" s="45"/>
      <c r="I73" s="12" t="s">
        <v>60</v>
      </c>
      <c r="J73" s="30" t="s">
        <v>61</v>
      </c>
      <c r="K73" s="30"/>
      <c r="L73" s="30"/>
      <c r="M73" s="38">
        <v>4200</v>
      </c>
      <c r="N73" s="38"/>
      <c r="O73" s="32"/>
      <c r="P73" s="32"/>
      <c r="Q73" s="38">
        <f>M73+O73</f>
        <v>4200</v>
      </c>
      <c r="R73" s="38"/>
      <c r="U73" s="39"/>
      <c r="V73" s="39"/>
    </row>
    <row r="74" spans="1:22" s="11" customFormat="1" ht="11.25" customHeight="1">
      <c r="A74" s="48">
        <v>3</v>
      </c>
      <c r="B74" s="48"/>
      <c r="C74" s="49" t="s">
        <v>67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U74" s="27"/>
      <c r="V74" s="27"/>
    </row>
    <row r="75" spans="1:21" s="11" customFormat="1" ht="11.25" customHeight="1">
      <c r="A75" s="43" t="s">
        <v>112</v>
      </c>
      <c r="B75" s="43"/>
      <c r="C75" s="45" t="s">
        <v>68</v>
      </c>
      <c r="D75" s="45"/>
      <c r="E75" s="45"/>
      <c r="F75" s="45"/>
      <c r="G75" s="45"/>
      <c r="H75" s="45"/>
      <c r="I75" s="12" t="s">
        <v>56</v>
      </c>
      <c r="J75" s="30" t="s">
        <v>69</v>
      </c>
      <c r="K75" s="30"/>
      <c r="L75" s="30"/>
      <c r="M75" s="38">
        <f>M67/M65</f>
        <v>318943.9121951219</v>
      </c>
      <c r="N75" s="38"/>
      <c r="O75" s="32"/>
      <c r="P75" s="32"/>
      <c r="Q75" s="38">
        <f>M75+O75</f>
        <v>318943.9121951219</v>
      </c>
      <c r="R75" s="38"/>
      <c r="U75" s="26"/>
    </row>
    <row r="76" spans="1:21" s="11" customFormat="1" ht="11.25" customHeight="1">
      <c r="A76" s="43" t="s">
        <v>113</v>
      </c>
      <c r="B76" s="43"/>
      <c r="C76" s="45" t="s">
        <v>70</v>
      </c>
      <c r="D76" s="45"/>
      <c r="E76" s="45"/>
      <c r="F76" s="45"/>
      <c r="G76" s="45"/>
      <c r="H76" s="45"/>
      <c r="I76" s="12" t="s">
        <v>56</v>
      </c>
      <c r="J76" s="30" t="s">
        <v>69</v>
      </c>
      <c r="K76" s="30"/>
      <c r="L76" s="30"/>
      <c r="M76" s="38">
        <f>M67/M65*M66</f>
        <v>11641452.795121951</v>
      </c>
      <c r="N76" s="38"/>
      <c r="O76" s="32"/>
      <c r="P76" s="32"/>
      <c r="Q76" s="38">
        <f>M76+O76</f>
        <v>11641452.795121951</v>
      </c>
      <c r="R76" s="38"/>
      <c r="U76" s="26"/>
    </row>
    <row r="77" spans="1:21" s="11" customFormat="1" ht="11.25" customHeight="1">
      <c r="A77" s="43" t="s">
        <v>114</v>
      </c>
      <c r="B77" s="43"/>
      <c r="C77" s="44" t="s">
        <v>71</v>
      </c>
      <c r="D77" s="45"/>
      <c r="E77" s="45"/>
      <c r="F77" s="45"/>
      <c r="G77" s="45"/>
      <c r="H77" s="45"/>
      <c r="I77" s="12" t="s">
        <v>60</v>
      </c>
      <c r="J77" s="30" t="s">
        <v>69</v>
      </c>
      <c r="K77" s="30"/>
      <c r="L77" s="30"/>
      <c r="M77" s="31">
        <f>(M69+M70)/(M65-15.5)</f>
        <v>220.11494252873564</v>
      </c>
      <c r="N77" s="31"/>
      <c r="O77" s="32"/>
      <c r="P77" s="32"/>
      <c r="Q77" s="31">
        <f>M77+O77</f>
        <v>220.11494252873564</v>
      </c>
      <c r="R77" s="31"/>
      <c r="U77" s="26"/>
    </row>
    <row r="78" spans="1:21" s="11" customFormat="1" ht="11.25" customHeight="1">
      <c r="A78" s="43" t="s">
        <v>115</v>
      </c>
      <c r="B78" s="43"/>
      <c r="C78" s="45" t="s">
        <v>72</v>
      </c>
      <c r="D78" s="45"/>
      <c r="E78" s="45"/>
      <c r="F78" s="45"/>
      <c r="G78" s="45"/>
      <c r="H78" s="45"/>
      <c r="I78" s="12" t="s">
        <v>60</v>
      </c>
      <c r="J78" s="30" t="s">
        <v>69</v>
      </c>
      <c r="K78" s="30"/>
      <c r="L78" s="30"/>
      <c r="M78" s="31">
        <f>M73/(M65-15.5)</f>
        <v>48.275862068965516</v>
      </c>
      <c r="N78" s="31"/>
      <c r="O78" s="32"/>
      <c r="P78" s="32"/>
      <c r="Q78" s="31">
        <f>M78+O78</f>
        <v>48.275862068965516</v>
      </c>
      <c r="R78" s="31"/>
      <c r="U78" s="26"/>
    </row>
    <row r="79" spans="1:21" s="11" customFormat="1" ht="11.25" customHeight="1">
      <c r="A79" s="43" t="s">
        <v>116</v>
      </c>
      <c r="B79" s="43"/>
      <c r="C79" s="45" t="s">
        <v>73</v>
      </c>
      <c r="D79" s="45"/>
      <c r="E79" s="45"/>
      <c r="F79" s="45"/>
      <c r="G79" s="45"/>
      <c r="H79" s="45"/>
      <c r="I79" s="12" t="s">
        <v>60</v>
      </c>
      <c r="J79" s="30" t="s">
        <v>69</v>
      </c>
      <c r="K79" s="30"/>
      <c r="L79" s="30"/>
      <c r="M79" s="31">
        <f>M71/(M65-15.5)</f>
        <v>22.64367816091954</v>
      </c>
      <c r="N79" s="31"/>
      <c r="O79" s="32"/>
      <c r="P79" s="32"/>
      <c r="Q79" s="31">
        <f>M79+O79</f>
        <v>22.64367816091954</v>
      </c>
      <c r="R79" s="31"/>
      <c r="U79" s="26"/>
    </row>
    <row r="80" spans="1:18" s="11" customFormat="1" ht="11.25" customHeight="1">
      <c r="A80" s="48">
        <v>4</v>
      </c>
      <c r="B80" s="48"/>
      <c r="C80" s="49" t="s">
        <v>74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21" s="11" customFormat="1" ht="11.25" customHeight="1">
      <c r="A81" s="43" t="s">
        <v>117</v>
      </c>
      <c r="B81" s="43"/>
      <c r="C81" s="45" t="s">
        <v>75</v>
      </c>
      <c r="D81" s="45"/>
      <c r="E81" s="45"/>
      <c r="F81" s="45"/>
      <c r="G81" s="45"/>
      <c r="H81" s="45"/>
      <c r="I81" s="12" t="s">
        <v>76</v>
      </c>
      <c r="J81" s="30" t="s">
        <v>69</v>
      </c>
      <c r="K81" s="30"/>
      <c r="L81" s="30"/>
      <c r="M81" s="31">
        <v>93</v>
      </c>
      <c r="N81" s="31"/>
      <c r="O81" s="32"/>
      <c r="P81" s="32"/>
      <c r="Q81" s="31">
        <f>M81+O81</f>
        <v>93</v>
      </c>
      <c r="R81" s="31"/>
      <c r="U81" s="11">
        <f>M67*95%/U67*100</f>
        <v>92.74362782482922</v>
      </c>
    </row>
    <row r="82" spans="1:18" s="11" customFormat="1" ht="21.75" customHeight="1">
      <c r="A82" s="43" t="s">
        <v>118</v>
      </c>
      <c r="B82" s="43"/>
      <c r="C82" s="45" t="s">
        <v>77</v>
      </c>
      <c r="D82" s="45"/>
      <c r="E82" s="45"/>
      <c r="F82" s="45"/>
      <c r="G82" s="45"/>
      <c r="H82" s="45"/>
      <c r="I82" s="12" t="s">
        <v>76</v>
      </c>
      <c r="J82" s="30" t="s">
        <v>69</v>
      </c>
      <c r="K82" s="30"/>
      <c r="L82" s="30"/>
      <c r="M82" s="31">
        <v>93</v>
      </c>
      <c r="N82" s="31"/>
      <c r="O82" s="32"/>
      <c r="P82" s="32"/>
      <c r="Q82" s="31">
        <f>M82+O82</f>
        <v>93</v>
      </c>
      <c r="R82" s="31"/>
    </row>
    <row r="83" spans="1:18" s="11" customFormat="1" ht="11.25" customHeight="1">
      <c r="A83" s="54">
        <v>2</v>
      </c>
      <c r="B83" s="54"/>
      <c r="C83" s="55" t="s">
        <v>42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s="11" customFormat="1" ht="11.25" customHeight="1">
      <c r="A84" s="48">
        <v>1</v>
      </c>
      <c r="B84" s="48"/>
      <c r="C84" s="49" t="s">
        <v>50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s="11" customFormat="1" ht="21.75" customHeight="1">
      <c r="A85" s="43" t="s">
        <v>104</v>
      </c>
      <c r="B85" s="43"/>
      <c r="C85" s="45" t="s">
        <v>78</v>
      </c>
      <c r="D85" s="45"/>
      <c r="E85" s="45"/>
      <c r="F85" s="45"/>
      <c r="G85" s="45"/>
      <c r="H85" s="45"/>
      <c r="I85" s="12" t="s">
        <v>56</v>
      </c>
      <c r="J85" s="30" t="s">
        <v>57</v>
      </c>
      <c r="K85" s="30"/>
      <c r="L85" s="30"/>
      <c r="M85" s="32"/>
      <c r="N85" s="32"/>
      <c r="O85" s="56">
        <f>164000+490000-26400+13700</f>
        <v>641300</v>
      </c>
      <c r="P85" s="56"/>
      <c r="Q85" s="56">
        <f>O85</f>
        <v>641300</v>
      </c>
      <c r="R85" s="56"/>
    </row>
    <row r="86" spans="1:18" s="11" customFormat="1" ht="11.25" customHeight="1">
      <c r="A86" s="48">
        <v>2</v>
      </c>
      <c r="B86" s="48"/>
      <c r="C86" s="49" t="s">
        <v>58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s="11" customFormat="1" ht="21.75" customHeight="1">
      <c r="A87" s="43" t="s">
        <v>107</v>
      </c>
      <c r="B87" s="43"/>
      <c r="C87" s="45" t="s">
        <v>79</v>
      </c>
      <c r="D87" s="45"/>
      <c r="E87" s="45"/>
      <c r="F87" s="45"/>
      <c r="G87" s="45"/>
      <c r="H87" s="45"/>
      <c r="I87" s="12" t="s">
        <v>60</v>
      </c>
      <c r="J87" s="30" t="s">
        <v>80</v>
      </c>
      <c r="K87" s="30"/>
      <c r="L87" s="30"/>
      <c r="M87" s="32"/>
      <c r="N87" s="32"/>
      <c r="O87" s="31">
        <f>10+2+1+1</f>
        <v>14</v>
      </c>
      <c r="P87" s="31"/>
      <c r="Q87" s="31">
        <f>O87</f>
        <v>14</v>
      </c>
      <c r="R87" s="31"/>
    </row>
    <row r="88" spans="1:18" s="11" customFormat="1" ht="11.25" customHeight="1">
      <c r="A88" s="48">
        <v>3</v>
      </c>
      <c r="B88" s="48"/>
      <c r="C88" s="49" t="s">
        <v>67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s="11" customFormat="1" ht="21.75" customHeight="1">
      <c r="A89" s="43" t="s">
        <v>112</v>
      </c>
      <c r="B89" s="43"/>
      <c r="C89" s="45" t="s">
        <v>81</v>
      </c>
      <c r="D89" s="45"/>
      <c r="E89" s="45"/>
      <c r="F89" s="45"/>
      <c r="G89" s="45"/>
      <c r="H89" s="45"/>
      <c r="I89" s="12" t="s">
        <v>56</v>
      </c>
      <c r="J89" s="30" t="s">
        <v>69</v>
      </c>
      <c r="K89" s="30"/>
      <c r="L89" s="30"/>
      <c r="M89" s="32"/>
      <c r="N89" s="32"/>
      <c r="O89" s="38">
        <f>O85/O87</f>
        <v>45807.142857142855</v>
      </c>
      <c r="P89" s="38"/>
      <c r="Q89" s="38">
        <f>Q85/Q87</f>
        <v>45807.142857142855</v>
      </c>
      <c r="R89" s="38"/>
    </row>
    <row r="90" spans="1:18" s="11" customFormat="1" ht="11.25" customHeight="1">
      <c r="A90" s="48">
        <v>4</v>
      </c>
      <c r="B90" s="48"/>
      <c r="C90" s="49" t="s">
        <v>74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s="11" customFormat="1" ht="11.25" customHeight="1">
      <c r="A91" s="43" t="s">
        <v>117</v>
      </c>
      <c r="B91" s="43"/>
      <c r="C91" s="45" t="s">
        <v>82</v>
      </c>
      <c r="D91" s="45"/>
      <c r="E91" s="45"/>
      <c r="F91" s="45"/>
      <c r="G91" s="45"/>
      <c r="H91" s="45"/>
      <c r="I91" s="12" t="s">
        <v>76</v>
      </c>
      <c r="J91" s="30" t="s">
        <v>65</v>
      </c>
      <c r="K91" s="30"/>
      <c r="L91" s="30"/>
      <c r="M91" s="32"/>
      <c r="N91" s="32"/>
      <c r="O91" s="53">
        <v>100</v>
      </c>
      <c r="P91" s="53"/>
      <c r="Q91" s="53">
        <v>100</v>
      </c>
      <c r="R91" s="53"/>
    </row>
    <row r="92" spans="1:18" s="11" customFormat="1" ht="11.25" customHeight="1">
      <c r="A92" s="54">
        <v>3</v>
      </c>
      <c r="B92" s="54"/>
      <c r="C92" s="55" t="s">
        <v>43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s="11" customFormat="1" ht="11.25" customHeight="1">
      <c r="A93" s="48">
        <v>1</v>
      </c>
      <c r="B93" s="48"/>
      <c r="C93" s="49" t="s">
        <v>50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s="11" customFormat="1" ht="11.25" customHeight="1">
      <c r="A94" s="43" t="s">
        <v>104</v>
      </c>
      <c r="B94" s="43"/>
      <c r="C94" s="44" t="s">
        <v>83</v>
      </c>
      <c r="D94" s="45"/>
      <c r="E94" s="45"/>
      <c r="F94" s="45"/>
      <c r="G94" s="45"/>
      <c r="H94" s="45"/>
      <c r="I94" s="12" t="s">
        <v>56</v>
      </c>
      <c r="J94" s="30" t="s">
        <v>57</v>
      </c>
      <c r="K94" s="30"/>
      <c r="L94" s="30"/>
      <c r="M94" s="38"/>
      <c r="N94" s="38"/>
      <c r="O94" s="38">
        <v>49900</v>
      </c>
      <c r="P94" s="38"/>
      <c r="Q94" s="38">
        <v>49900</v>
      </c>
      <c r="R94" s="38"/>
    </row>
    <row r="95" spans="1:18" s="11" customFormat="1" ht="11.25" customHeight="1">
      <c r="A95" s="48">
        <v>2</v>
      </c>
      <c r="B95" s="48"/>
      <c r="C95" s="49" t="s">
        <v>58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s="11" customFormat="1" ht="11.25" customHeight="1">
      <c r="A96" s="43" t="s">
        <v>107</v>
      </c>
      <c r="B96" s="43"/>
      <c r="C96" s="44" t="s">
        <v>84</v>
      </c>
      <c r="D96" s="45"/>
      <c r="E96" s="45"/>
      <c r="F96" s="45"/>
      <c r="G96" s="45"/>
      <c r="H96" s="45"/>
      <c r="I96" s="12" t="s">
        <v>60</v>
      </c>
      <c r="J96" s="30" t="s">
        <v>80</v>
      </c>
      <c r="K96" s="30"/>
      <c r="L96" s="30"/>
      <c r="M96" s="31"/>
      <c r="N96" s="31"/>
      <c r="O96" s="32">
        <v>1</v>
      </c>
      <c r="P96" s="32"/>
      <c r="Q96" s="31">
        <v>1</v>
      </c>
      <c r="R96" s="31"/>
    </row>
    <row r="97" spans="1:18" s="11" customFormat="1" ht="11.25" customHeight="1">
      <c r="A97" s="48">
        <v>3</v>
      </c>
      <c r="B97" s="48"/>
      <c r="C97" s="49" t="s">
        <v>67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s="11" customFormat="1" ht="11.25" customHeight="1">
      <c r="A98" s="43" t="s">
        <v>112</v>
      </c>
      <c r="B98" s="43"/>
      <c r="C98" s="44" t="s">
        <v>85</v>
      </c>
      <c r="D98" s="45"/>
      <c r="E98" s="45"/>
      <c r="F98" s="45"/>
      <c r="G98" s="45"/>
      <c r="H98" s="45"/>
      <c r="I98" s="12" t="s">
        <v>56</v>
      </c>
      <c r="J98" s="30" t="s">
        <v>69</v>
      </c>
      <c r="K98" s="30"/>
      <c r="L98" s="30"/>
      <c r="M98" s="38"/>
      <c r="N98" s="38"/>
      <c r="O98" s="38">
        <v>49900</v>
      </c>
      <c r="P98" s="38"/>
      <c r="Q98" s="38">
        <v>49900</v>
      </c>
      <c r="R98" s="38"/>
    </row>
    <row r="99" spans="1:18" s="11" customFormat="1" ht="11.25" customHeight="1">
      <c r="A99" s="48">
        <v>4</v>
      </c>
      <c r="B99" s="48"/>
      <c r="C99" s="49" t="s">
        <v>74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s="11" customFormat="1" ht="11.25" customHeight="1">
      <c r="A100" s="43" t="s">
        <v>117</v>
      </c>
      <c r="B100" s="43"/>
      <c r="C100" s="44" t="s">
        <v>86</v>
      </c>
      <c r="D100" s="45"/>
      <c r="E100" s="45"/>
      <c r="F100" s="45"/>
      <c r="G100" s="45"/>
      <c r="H100" s="45"/>
      <c r="I100" s="12" t="s">
        <v>76</v>
      </c>
      <c r="J100" s="30" t="s">
        <v>65</v>
      </c>
      <c r="K100" s="30"/>
      <c r="L100" s="30"/>
      <c r="M100" s="31"/>
      <c r="N100" s="31"/>
      <c r="O100" s="32">
        <v>100</v>
      </c>
      <c r="P100" s="32"/>
      <c r="Q100" s="31">
        <v>100</v>
      </c>
      <c r="R100" s="31"/>
    </row>
    <row r="102" spans="1:18" ht="24.75" customHeight="1">
      <c r="A102"/>
      <c r="B102" s="41" t="s">
        <v>87</v>
      </c>
      <c r="C102" s="41"/>
      <c r="D102" s="41"/>
      <c r="E102" s="41"/>
      <c r="F102"/>
      <c r="G102" s="4"/>
      <c r="H102"/>
      <c r="I102"/>
      <c r="J102"/>
      <c r="K102"/>
      <c r="L102"/>
      <c r="M102" s="42" t="s">
        <v>94</v>
      </c>
      <c r="N102" s="42"/>
      <c r="O102" s="42"/>
      <c r="P102"/>
      <c r="Q102"/>
      <c r="R102"/>
    </row>
    <row r="103" spans="7:15" s="1" customFormat="1" ht="3.75" customHeight="1">
      <c r="G103" s="13"/>
      <c r="H103" s="14"/>
      <c r="I103" s="14"/>
      <c r="M103" s="13"/>
      <c r="N103" s="13"/>
      <c r="O103" s="13"/>
    </row>
    <row r="104" s="1" customFormat="1" ht="3.75" customHeight="1"/>
    <row r="105" spans="1:18" ht="11.25" customHeight="1">
      <c r="A105"/>
      <c r="B105"/>
      <c r="C105"/>
      <c r="D105"/>
      <c r="E105"/>
      <c r="F105"/>
      <c r="G105" s="51" t="s">
        <v>88</v>
      </c>
      <c r="H105" s="51"/>
      <c r="I105" s="51"/>
      <c r="J105"/>
      <c r="K105"/>
      <c r="L105"/>
      <c r="M105" s="51" t="s">
        <v>96</v>
      </c>
      <c r="N105" s="51"/>
      <c r="O105" s="51"/>
      <c r="P105"/>
      <c r="Q105"/>
      <c r="R105"/>
    </row>
    <row r="106" spans="2:19" ht="12" customHeight="1">
      <c r="B106" s="52" t="s">
        <v>91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</row>
    <row r="107" spans="1:20" ht="24.75" customHeight="1">
      <c r="A107"/>
      <c r="B107" s="16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17"/>
      <c r="P107" s="17"/>
      <c r="Q107" s="17"/>
      <c r="R107" s="17"/>
      <c r="S107" s="17"/>
      <c r="T107" s="17"/>
    </row>
    <row r="108" spans="2:20" s="1" customFormat="1" ht="3.75" customHeight="1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</row>
    <row r="109" spans="2:20" s="1" customFormat="1" ht="24" customHeight="1">
      <c r="B109" s="35" t="s">
        <v>89</v>
      </c>
      <c r="C109" s="35"/>
      <c r="D109" s="35"/>
      <c r="E109" s="35"/>
      <c r="F109" s="17"/>
      <c r="G109" s="13"/>
      <c r="H109" s="14"/>
      <c r="I109" s="14"/>
      <c r="J109" s="17"/>
      <c r="K109" s="17"/>
      <c r="L109" s="17"/>
      <c r="M109" s="34" t="s">
        <v>95</v>
      </c>
      <c r="N109" s="34"/>
      <c r="O109" s="34"/>
      <c r="P109" s="17"/>
      <c r="R109" s="17"/>
      <c r="S109" s="17"/>
      <c r="T109" s="17"/>
    </row>
    <row r="110" spans="1:20" ht="5.25" customHeight="1">
      <c r="A110"/>
      <c r="B110" s="17"/>
      <c r="C110" s="17"/>
      <c r="D110" s="17"/>
      <c r="E110" s="17"/>
      <c r="F110" s="17"/>
      <c r="J110" s="17"/>
      <c r="K110" s="17"/>
      <c r="L110" s="17"/>
      <c r="P110" s="17"/>
      <c r="R110" s="17"/>
      <c r="S110" s="17"/>
      <c r="T110" s="17"/>
    </row>
    <row r="111" spans="2:20" ht="11.25">
      <c r="B111" s="17"/>
      <c r="C111" s="17"/>
      <c r="D111" s="17"/>
      <c r="E111" s="17"/>
      <c r="F111" s="17"/>
      <c r="G111" s="51" t="s">
        <v>88</v>
      </c>
      <c r="H111" s="51"/>
      <c r="I111" s="51"/>
      <c r="J111" s="17"/>
      <c r="K111" s="17"/>
      <c r="L111" s="17"/>
      <c r="M111" s="51" t="s">
        <v>96</v>
      </c>
      <c r="N111" s="51"/>
      <c r="O111" s="51"/>
      <c r="P111" s="17"/>
      <c r="R111" s="17"/>
      <c r="S111" s="17"/>
      <c r="T111" s="17"/>
    </row>
    <row r="112" spans="1:20" ht="12" customHeight="1">
      <c r="A112"/>
      <c r="B112" s="17"/>
      <c r="C112" s="17"/>
      <c r="D112" s="17"/>
      <c r="E112" s="17"/>
      <c r="F112" s="17"/>
      <c r="G112" s="18"/>
      <c r="H112" s="18"/>
      <c r="I112" s="18"/>
      <c r="J112" s="17"/>
      <c r="K112" s="17"/>
      <c r="L112" s="17"/>
      <c r="P112" s="17"/>
      <c r="R112" s="17"/>
      <c r="S112" s="17"/>
      <c r="T112" s="17"/>
    </row>
    <row r="113" spans="2:20" ht="11.25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</row>
    <row r="114" spans="2:20" ht="12" customHeight="1">
      <c r="B114" s="17"/>
      <c r="C114" s="50" t="s">
        <v>92</v>
      </c>
      <c r="D114" s="50"/>
      <c r="E114" s="50"/>
      <c r="F114" s="21" t="s">
        <v>119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</row>
    <row r="115" spans="2:20" s="15" customFormat="1" ht="8.25" customHeight="1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</row>
    <row r="116" spans="1:20" ht="12" customHeight="1">
      <c r="A116"/>
      <c r="B116" s="17"/>
      <c r="C116" s="17"/>
      <c r="D116" s="50" t="s">
        <v>90</v>
      </c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</sheetData>
  <sheetProtection/>
  <mergeCells count="298">
    <mergeCell ref="P18:Q18"/>
    <mergeCell ref="N6:R6"/>
    <mergeCell ref="N7:R7"/>
    <mergeCell ref="N8:S8"/>
    <mergeCell ref="N1:Q1"/>
    <mergeCell ref="N2:Q2"/>
    <mergeCell ref="N3:Q3"/>
    <mergeCell ref="A10:Q10"/>
    <mergeCell ref="P19:Q19"/>
    <mergeCell ref="A11:Q11"/>
    <mergeCell ref="B15:C15"/>
    <mergeCell ref="E15:M15"/>
    <mergeCell ref="P15:Q15"/>
    <mergeCell ref="B16:C16"/>
    <mergeCell ref="E16:M16"/>
    <mergeCell ref="P16:Q16"/>
    <mergeCell ref="B18:C18"/>
    <mergeCell ref="E18:M18"/>
    <mergeCell ref="B22:C22"/>
    <mergeCell ref="E22:F22"/>
    <mergeCell ref="B19:C19"/>
    <mergeCell ref="E19:M19"/>
    <mergeCell ref="P21:Q21"/>
    <mergeCell ref="B21:C21"/>
    <mergeCell ref="E21:F21"/>
    <mergeCell ref="H21:I21"/>
    <mergeCell ref="K21:N21"/>
    <mergeCell ref="C32:Q32"/>
    <mergeCell ref="M24:O24"/>
    <mergeCell ref="B28:R28"/>
    <mergeCell ref="B26:Q26"/>
    <mergeCell ref="B24:F24"/>
    <mergeCell ref="H24:K24"/>
    <mergeCell ref="J45:K46"/>
    <mergeCell ref="H22:I22"/>
    <mergeCell ref="K22:N22"/>
    <mergeCell ref="P22:Q22"/>
    <mergeCell ref="C41:Q41"/>
    <mergeCell ref="B38:Q38"/>
    <mergeCell ref="A40:B40"/>
    <mergeCell ref="C40:Q40"/>
    <mergeCell ref="B30:Q30"/>
    <mergeCell ref="A32:B32"/>
    <mergeCell ref="A33:B33"/>
    <mergeCell ref="C33:Q33"/>
    <mergeCell ref="B35:Q35"/>
    <mergeCell ref="B36:Q36"/>
    <mergeCell ref="P50:Q50"/>
    <mergeCell ref="N47:O47"/>
    <mergeCell ref="N48:O48"/>
    <mergeCell ref="N49:O49"/>
    <mergeCell ref="P49:Q49"/>
    <mergeCell ref="P48:Q48"/>
    <mergeCell ref="L47:M47"/>
    <mergeCell ref="A41:B41"/>
    <mergeCell ref="L45:M46"/>
    <mergeCell ref="N45:O46"/>
    <mergeCell ref="A47:B47"/>
    <mergeCell ref="C47:I47"/>
    <mergeCell ref="J47:K47"/>
    <mergeCell ref="B43:M43"/>
    <mergeCell ref="A45:B46"/>
    <mergeCell ref="C45:I46"/>
    <mergeCell ref="A48:B48"/>
    <mergeCell ref="C48:I48"/>
    <mergeCell ref="J48:K48"/>
    <mergeCell ref="L48:M48"/>
    <mergeCell ref="A49:B49"/>
    <mergeCell ref="C49:I49"/>
    <mergeCell ref="J49:K49"/>
    <mergeCell ref="L49:M49"/>
    <mergeCell ref="P51:Q51"/>
    <mergeCell ref="A50:B50"/>
    <mergeCell ref="C50:I50"/>
    <mergeCell ref="J50:K50"/>
    <mergeCell ref="A51:I51"/>
    <mergeCell ref="J51:K51"/>
    <mergeCell ref="L51:M51"/>
    <mergeCell ref="N51:O51"/>
    <mergeCell ref="L50:M50"/>
    <mergeCell ref="N50:O50"/>
    <mergeCell ref="M57:N57"/>
    <mergeCell ref="O57:P57"/>
    <mergeCell ref="A53:P53"/>
    <mergeCell ref="A55:B55"/>
    <mergeCell ref="C55:L55"/>
    <mergeCell ref="M55:N55"/>
    <mergeCell ref="O55:P55"/>
    <mergeCell ref="A57:B57"/>
    <mergeCell ref="C57:L57"/>
    <mergeCell ref="Q55:R55"/>
    <mergeCell ref="A56:B56"/>
    <mergeCell ref="C56:L56"/>
    <mergeCell ref="M56:N56"/>
    <mergeCell ref="O56:P56"/>
    <mergeCell ref="Q56:R56"/>
    <mergeCell ref="O61:P61"/>
    <mergeCell ref="Q61:R61"/>
    <mergeCell ref="A61:B61"/>
    <mergeCell ref="C61:H61"/>
    <mergeCell ref="J61:L61"/>
    <mergeCell ref="M61:N61"/>
    <mergeCell ref="A63:B63"/>
    <mergeCell ref="C63:R63"/>
    <mergeCell ref="A62:B62"/>
    <mergeCell ref="C62:H62"/>
    <mergeCell ref="J62:L62"/>
    <mergeCell ref="M62:N62"/>
    <mergeCell ref="O62:P62"/>
    <mergeCell ref="Q62:R62"/>
    <mergeCell ref="A64:B64"/>
    <mergeCell ref="C64:R64"/>
    <mergeCell ref="A65:B65"/>
    <mergeCell ref="C65:H65"/>
    <mergeCell ref="J65:L65"/>
    <mergeCell ref="M65:N65"/>
    <mergeCell ref="O65:P65"/>
    <mergeCell ref="Q65:R65"/>
    <mergeCell ref="A67:B67"/>
    <mergeCell ref="C67:H67"/>
    <mergeCell ref="J67:L67"/>
    <mergeCell ref="M67:N67"/>
    <mergeCell ref="A66:B66"/>
    <mergeCell ref="C66:H66"/>
    <mergeCell ref="J66:L66"/>
    <mergeCell ref="M66:N66"/>
    <mergeCell ref="A68:B68"/>
    <mergeCell ref="C68:R68"/>
    <mergeCell ref="A69:B69"/>
    <mergeCell ref="C69:H69"/>
    <mergeCell ref="J69:L69"/>
    <mergeCell ref="M69:N69"/>
    <mergeCell ref="O69:P69"/>
    <mergeCell ref="Q69:R69"/>
    <mergeCell ref="A71:B71"/>
    <mergeCell ref="C71:H71"/>
    <mergeCell ref="J71:L71"/>
    <mergeCell ref="M71:N71"/>
    <mergeCell ref="A70:B70"/>
    <mergeCell ref="C70:H70"/>
    <mergeCell ref="J70:L70"/>
    <mergeCell ref="M70:N70"/>
    <mergeCell ref="O70:P70"/>
    <mergeCell ref="Q70:R70"/>
    <mergeCell ref="O71:P71"/>
    <mergeCell ref="Q71:R71"/>
    <mergeCell ref="O72:P72"/>
    <mergeCell ref="Q72:R72"/>
    <mergeCell ref="O73:P73"/>
    <mergeCell ref="Q73:R73"/>
    <mergeCell ref="A72:B72"/>
    <mergeCell ref="C72:H72"/>
    <mergeCell ref="A73:B73"/>
    <mergeCell ref="C73:H73"/>
    <mergeCell ref="J73:L73"/>
    <mergeCell ref="M73:N73"/>
    <mergeCell ref="J72:L72"/>
    <mergeCell ref="M72:N72"/>
    <mergeCell ref="A74:B74"/>
    <mergeCell ref="C74:R74"/>
    <mergeCell ref="A75:B75"/>
    <mergeCell ref="C75:H75"/>
    <mergeCell ref="J75:L75"/>
    <mergeCell ref="M75:N75"/>
    <mergeCell ref="O75:P75"/>
    <mergeCell ref="Q75:R75"/>
    <mergeCell ref="A77:B77"/>
    <mergeCell ref="C77:H77"/>
    <mergeCell ref="J77:L77"/>
    <mergeCell ref="M77:N77"/>
    <mergeCell ref="A76:B76"/>
    <mergeCell ref="C76:H76"/>
    <mergeCell ref="J76:L76"/>
    <mergeCell ref="M76:N76"/>
    <mergeCell ref="O76:P76"/>
    <mergeCell ref="Q76:R76"/>
    <mergeCell ref="O77:P77"/>
    <mergeCell ref="Q77:R77"/>
    <mergeCell ref="O78:P78"/>
    <mergeCell ref="Q78:R78"/>
    <mergeCell ref="O79:P79"/>
    <mergeCell ref="Q79:R79"/>
    <mergeCell ref="A78:B78"/>
    <mergeCell ref="C78:H78"/>
    <mergeCell ref="A79:B79"/>
    <mergeCell ref="C79:H79"/>
    <mergeCell ref="J79:L79"/>
    <mergeCell ref="M79:N79"/>
    <mergeCell ref="J78:L78"/>
    <mergeCell ref="M78:N78"/>
    <mergeCell ref="A80:B80"/>
    <mergeCell ref="C80:R80"/>
    <mergeCell ref="A81:B81"/>
    <mergeCell ref="C81:H81"/>
    <mergeCell ref="J81:L81"/>
    <mergeCell ref="M81:N81"/>
    <mergeCell ref="O81:P81"/>
    <mergeCell ref="Q81:R81"/>
    <mergeCell ref="O82:P82"/>
    <mergeCell ref="Q82:R82"/>
    <mergeCell ref="A83:B83"/>
    <mergeCell ref="C83:R83"/>
    <mergeCell ref="A82:B82"/>
    <mergeCell ref="C82:H82"/>
    <mergeCell ref="J82:L82"/>
    <mergeCell ref="M82:N82"/>
    <mergeCell ref="A84:B84"/>
    <mergeCell ref="C84:R84"/>
    <mergeCell ref="A85:B85"/>
    <mergeCell ref="C85:H85"/>
    <mergeCell ref="J85:L85"/>
    <mergeCell ref="M85:N85"/>
    <mergeCell ref="O85:P85"/>
    <mergeCell ref="Q85:R85"/>
    <mergeCell ref="A86:B86"/>
    <mergeCell ref="C86:R86"/>
    <mergeCell ref="A87:B87"/>
    <mergeCell ref="C87:H87"/>
    <mergeCell ref="J87:L87"/>
    <mergeCell ref="M87:N87"/>
    <mergeCell ref="O87:P87"/>
    <mergeCell ref="Q87:R87"/>
    <mergeCell ref="A88:B88"/>
    <mergeCell ref="C88:R88"/>
    <mergeCell ref="A89:B89"/>
    <mergeCell ref="C89:H89"/>
    <mergeCell ref="J89:L89"/>
    <mergeCell ref="M89:N89"/>
    <mergeCell ref="O89:P89"/>
    <mergeCell ref="Q89:R89"/>
    <mergeCell ref="A92:B92"/>
    <mergeCell ref="C92:R92"/>
    <mergeCell ref="A93:B93"/>
    <mergeCell ref="C93:R93"/>
    <mergeCell ref="A90:B90"/>
    <mergeCell ref="C90:R90"/>
    <mergeCell ref="A91:B91"/>
    <mergeCell ref="C91:H91"/>
    <mergeCell ref="J91:L91"/>
    <mergeCell ref="M91:N91"/>
    <mergeCell ref="O91:P91"/>
    <mergeCell ref="Q91:R91"/>
    <mergeCell ref="O94:P94"/>
    <mergeCell ref="Q94:R94"/>
    <mergeCell ref="A95:B95"/>
    <mergeCell ref="C95:R95"/>
    <mergeCell ref="A94:B94"/>
    <mergeCell ref="C94:H94"/>
    <mergeCell ref="J94:L94"/>
    <mergeCell ref="M94:N94"/>
    <mergeCell ref="A97:B97"/>
    <mergeCell ref="C97:R97"/>
    <mergeCell ref="A96:B96"/>
    <mergeCell ref="C96:H96"/>
    <mergeCell ref="J96:L96"/>
    <mergeCell ref="M96:N96"/>
    <mergeCell ref="O96:P96"/>
    <mergeCell ref="Q96:R96"/>
    <mergeCell ref="Q100:R100"/>
    <mergeCell ref="A98:B98"/>
    <mergeCell ref="C98:H98"/>
    <mergeCell ref="J98:L98"/>
    <mergeCell ref="M98:N98"/>
    <mergeCell ref="C114:E114"/>
    <mergeCell ref="D116:T116"/>
    <mergeCell ref="G105:I105"/>
    <mergeCell ref="M105:O105"/>
    <mergeCell ref="B106:S106"/>
    <mergeCell ref="C107:N107"/>
    <mergeCell ref="G111:I111"/>
    <mergeCell ref="M111:O111"/>
    <mergeCell ref="M109:O109"/>
    <mergeCell ref="B109:E109"/>
    <mergeCell ref="Q57:R57"/>
    <mergeCell ref="A59:R59"/>
    <mergeCell ref="A99:B99"/>
    <mergeCell ref="C99:R99"/>
    <mergeCell ref="O66:P66"/>
    <mergeCell ref="Q66:R66"/>
    <mergeCell ref="O67:P67"/>
    <mergeCell ref="Q67:R67"/>
    <mergeCell ref="O98:P98"/>
    <mergeCell ref="Q98:R98"/>
    <mergeCell ref="B102:E102"/>
    <mergeCell ref="M102:O102"/>
    <mergeCell ref="A100:B100"/>
    <mergeCell ref="C100:H100"/>
    <mergeCell ref="J100:L100"/>
    <mergeCell ref="M100:N100"/>
    <mergeCell ref="O100:P100"/>
    <mergeCell ref="U65:V65"/>
    <mergeCell ref="U66:V66"/>
    <mergeCell ref="U67:V67"/>
    <mergeCell ref="U73:V73"/>
    <mergeCell ref="U69:V69"/>
    <mergeCell ref="U70:V70"/>
    <mergeCell ref="U71:V71"/>
    <mergeCell ref="U72:V72"/>
  </mergeCells>
  <printOptions/>
  <pageMargins left="0.3937007874015748" right="0.3937007874015748" top="0.7874015748031497" bottom="0.3937007874015748" header="0.3937007874015748" footer="0.3937007874015748"/>
  <pageSetup fitToHeight="0" horizontalDpi="600" verticalDpi="600" orientation="landscape" pageOrder="overThenDown" paperSize="9" scale="95" r:id="rId1"/>
  <rowBreaks count="2" manualBreakCount="2">
    <brk id="29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Иринка</cp:lastModifiedBy>
  <cp:lastPrinted>2021-12-02T08:48:06Z</cp:lastPrinted>
  <dcterms:created xsi:type="dcterms:W3CDTF">2021-01-21T07:08:01Z</dcterms:created>
  <dcterms:modified xsi:type="dcterms:W3CDTF">2021-12-02T08:50:50Z</dcterms:modified>
  <cp:category/>
  <cp:version/>
  <cp:contentType/>
  <cp:contentStatus/>
  <cp:revision>1</cp:revision>
</cp:coreProperties>
</file>