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спецтехніка" sheetId="1" r:id="rId1"/>
  </sheets>
  <definedNames/>
  <calcPr fullCalcOnLoad="1"/>
</workbook>
</file>

<file path=xl/sharedStrings.xml><?xml version="1.0" encoding="utf-8"?>
<sst xmlns="http://schemas.openxmlformats.org/spreadsheetml/2006/main" count="78" uniqueCount="64">
  <si>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</si>
  <si>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</si>
  <si>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</si>
  <si>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</si>
  <si>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</si>
  <si>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</si>
  <si>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</si>
  <si>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</si>
  <si>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</si>
  <si>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</si>
  <si>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</si>
  <si>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</si>
  <si>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</si>
  <si>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</si>
  <si>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КТКВК</t>
  </si>
  <si>
    <t>КЕКВК</t>
  </si>
  <si>
    <t>Управління житлово-комунального господарства ЧМР та КП "Паркування та ринок" ЧМР</t>
  </si>
  <si>
    <t>Управління житлово-комунального господарства ЧМР та КП "Зеленбуд" ЧМР</t>
  </si>
  <si>
    <t>Управління житлово-комунального господарства ЧМР та КП "Спеціалізований комбінат комунально-побутового обслуговування" ЧМР</t>
  </si>
  <si>
    <t>Управління житлово-комунального господарства ЧМР та КП "АТП-2528" ЧМР</t>
  </si>
  <si>
    <t>Управління житлово-комунального господарства ЧМР та КП «Новозаводське»</t>
  </si>
  <si>
    <t>Управління житлово-комунального господарства ЧМР та КП «ЖЕК-13»</t>
  </si>
  <si>
    <t xml:space="preserve">                     Додаток 1.12</t>
  </si>
  <si>
    <t>Управління житлово-комунального господарства ЧМР та КП "Чернігівводоканал" ЧМР</t>
  </si>
  <si>
    <t>Управління житлово-комунального господарства ЧМР та КП «Деснянське»</t>
  </si>
  <si>
    <t>Управління житлово-комунального господарства ЧМР та КП «ЖЕК-10»</t>
  </si>
  <si>
    <t>Управління житлово-комунального господарства ЧМР та Комунальне  підприємство "Міськсвітло" ЧМР</t>
  </si>
  <si>
    <t>тис.грн.</t>
  </si>
  <si>
    <t>Проведення монтажних робіт адміністративно-виробничих приміщень по вул.Робітнича, 6</t>
  </si>
  <si>
    <t>Забезпечення зміцнення матеріально-технічної бази підприємств комунальної форми власності у м.Чернігові на період з 2017 до 2020 року</t>
  </si>
  <si>
    <t>4</t>
  </si>
  <si>
    <t>15</t>
  </si>
  <si>
    <t>20</t>
  </si>
  <si>
    <t>Внески до статутного капіталу комунальному підприємству "Деснянське" Чернігівської міської ради</t>
  </si>
  <si>
    <t>Внески до статутного капіталу комунальному підприємству "Паркування та ринок" Чернігівської міської ради</t>
  </si>
  <si>
    <t>Внески до статутного капіталу комунальному підприємству "Новозаводське" Чернігівської міської ради</t>
  </si>
  <si>
    <t>Внески до статутного капіталу комунальному підприємству "ЖЕК-13" Чернігівської міської ради</t>
  </si>
  <si>
    <t>Внески до статутного капіталу комунальному підприємству "Зеленбуд" Чернігівської міської ради</t>
  </si>
  <si>
    <t xml:space="preserve">Внески до статутного капіталу комунальному підприємству "ЖЕК-10" Чернігівської міської ради </t>
  </si>
  <si>
    <t>14</t>
  </si>
  <si>
    <t>у редакції рішення міської ради</t>
  </si>
  <si>
    <t>21</t>
  </si>
  <si>
    <t>Реконструкція самопливного каналізаційного колектору діаметром 600 мм по вул. Шевченка, Олександра Молодчого від буд. № 48 по вул. Шевченка до перехрестя вул. Олександра Молодчого з вул. Савчука в м. Чернігові</t>
  </si>
  <si>
    <t>19</t>
  </si>
  <si>
    <t>Придбання спеціалізованої техніки та обладнання  комунальному підприємству "Зеленбуд" Чернігівської міської ради</t>
  </si>
  <si>
    <t xml:space="preserve">Капітальний ремонт адміністративного приміщення по вул.Робітнича, 6 </t>
  </si>
  <si>
    <t>Реконструкція системи з водопостачання житлового мікрорайону по вулиці Ушинського в м.Чернігові</t>
  </si>
  <si>
    <t>Придбання спеціалізованої та іншої техніки і обладнання  комунальному підприємству  "АТП-2528" Чернігівської міської ради</t>
  </si>
  <si>
    <t>Придбання спеціалізованої та іншої техніки і обладнання комунальному підприємству "Деснянське" Чернігівської міської ради</t>
  </si>
  <si>
    <t>Придбання спеціалізованої та іншої техніки і обладнання комунальному підприємству "ЖЕК-10" Чернігівської міської ради</t>
  </si>
  <si>
    <t>Придбання спеціалізованої та іншої техніки і обладнання комунальному підприємству "Новозаводське" Чернігівської міської ради</t>
  </si>
  <si>
    <t xml:space="preserve">Придбання спеціалізованої та іншої техніки і обладнання  комунальному підприємству "Спеціалізований комбінат комунально-побутового обслуговування" Чернігівської міської ради </t>
  </si>
  <si>
    <t>Придбання спеціалізованої та іншої техніки і обладнання комунальному підприємству  "Міськсвітло" Чернігівської міської ради</t>
  </si>
  <si>
    <t>Придбання спеціалізованої та іншої техніки і обладнання комунальному підприємству  "Паркування та ринок" Чернігівської міської ради</t>
  </si>
  <si>
    <t>Придбання спеціалізованої та іншої техніки і обладнання комунальному підприємству  "Чернігівводоканал" Чернігівської міської ради</t>
  </si>
  <si>
    <t>Загальні витрати                   тис.грн.</t>
  </si>
  <si>
    <t>22</t>
  </si>
  <si>
    <t>Внески до статутного капіталу КП "Чернігівводоканал"</t>
  </si>
  <si>
    <t>Реконструкція каналізаційного колектору по вулиці Юрія Мезенцева від житлового будинку №55 по вулиці Юрія Мезенцева до каналізаційної насосної станції №3 по вулиці Мстиславській,   100 а в м.Чернігові</t>
  </si>
  <si>
    <t>Придбання спеціалізованої та іншої техніки і обладнання комунальному підприємству  "ЖЕК-13" Чернігівської міської ради</t>
  </si>
  <si>
    <t>23</t>
  </si>
  <si>
    <t>Придбання спеціалізованої та іншої техніки і обладнання комунальному підприємству  "КП "Ветеринарно-стерилізаційний центр "Крок до тварин"" Чернігівської міської ради</t>
  </si>
  <si>
    <t>до "Комплексної цільової</t>
  </si>
  <si>
    <t>від  28 листопада  2019 року     № 48/VII-5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</si>
</sst>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5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04" fontId="3" fillId="0" borderId="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/>
    </xf>
    <xf numFmtId="204" fontId="0" fillId="0" borderId="0" xfId="0" applyNumberFormat="1" applyFill="1" applyAlignment="1">
      <alignment/>
    </xf>
    <xf numFmtId="1" fontId="2" fillId="32" borderId="10" xfId="0" applyNumberFormat="1" applyFont="1" applyFill="1" applyBorder="1" applyAlignment="1">
      <alignment horizontal="center" vertical="center" wrapText="1"/>
    </xf>
    <xf numFmtId="204" fontId="1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0" fillId="32" borderId="0" xfId="0" applyNumberFormat="1" applyFill="1" applyAlignment="1">
      <alignment/>
    </xf>
    <xf numFmtId="4" fontId="15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4" fontId="10" fillId="32" borderId="0" xfId="0" applyNumberFormat="1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4" fontId="2" fillId="32" borderId="0" xfId="0" applyNumberFormat="1" applyFont="1" applyFill="1" applyAlignment="1">
      <alignment horizontal="center" vertical="center"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8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wrapText="1"/>
    </xf>
    <xf numFmtId="0" fontId="7" fillId="32" borderId="0" xfId="0" applyFont="1" applyFill="1" applyAlignment="1">
      <alignment horizontal="center"/>
    </xf>
    <xf numFmtId="216" fontId="10" fillId="32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216" fontId="2" fillId="33" borderId="10" xfId="0" applyNumberFormat="1" applyFont="1" applyFill="1" applyBorder="1" applyAlignment="1">
      <alignment horizontal="center" vertical="center" wrapText="1"/>
    </xf>
    <xf numFmtId="216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0" xfId="0" applyFont="1" applyBorder="1" applyAlignment="1">
      <alignment horizontal="left" vertical="center" wrapText="1"/>
    </xf>
    <xf numFmtId="216" fontId="18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16" fontId="18" fillId="0" borderId="0" xfId="0" applyNumberFormat="1" applyFont="1" applyAlignment="1">
      <alignment vertical="center" wrapText="1"/>
    </xf>
    <xf numFmtId="216" fontId="8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204" fontId="10" fillId="0" borderId="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216" fontId="6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view="pageBreakPreview" zoomScale="95" zoomScaleSheetLayoutView="95" zoomScalePageLayoutView="0" workbookViewId="0" topLeftCell="A32">
      <selection activeCell="K17" sqref="K17:K18"/>
    </sheetView>
  </sheetViews>
  <sheetFormatPr defaultColWidth="9.140625" defaultRowHeight="12.75"/>
  <cols>
    <col min="1" max="1" width="5.57421875" style="0" customWidth="1"/>
    <col min="2" max="2" width="64.28125" style="0" customWidth="1"/>
    <col min="3" max="3" width="12.57421875" style="0" customWidth="1"/>
    <col min="4" max="4" width="9.7109375" style="0" hidden="1" customWidth="1"/>
    <col min="5" max="5" width="9.8515625" style="0" hidden="1" customWidth="1"/>
    <col min="6" max="6" width="11.57421875" style="7" customWidth="1"/>
    <col min="7" max="7" width="11.140625" style="0" customWidth="1"/>
    <col min="8" max="8" width="11.00390625" style="0" customWidth="1"/>
    <col min="9" max="9" width="10.7109375" style="0" customWidth="1"/>
    <col min="10" max="10" width="11.421875" style="2" customWidth="1"/>
    <col min="11" max="11" width="43.140625" style="0" customWidth="1"/>
    <col min="12" max="12" width="0.2890625" style="0" customWidth="1"/>
    <col min="13" max="13" width="21.00390625" style="0" hidden="1" customWidth="1"/>
    <col min="14" max="16" width="9.140625" style="0" hidden="1" customWidth="1"/>
  </cols>
  <sheetData>
    <row r="1" spans="1:11" ht="15.75">
      <c r="A1" s="34"/>
      <c r="B1" s="28"/>
      <c r="C1" s="28"/>
      <c r="D1" s="28"/>
      <c r="E1" s="28"/>
      <c r="F1" s="47"/>
      <c r="G1" s="28"/>
      <c r="H1" s="28"/>
      <c r="I1" s="28"/>
      <c r="J1" s="48"/>
      <c r="K1" s="49" t="s">
        <v>22</v>
      </c>
    </row>
    <row r="2" spans="1:15" ht="15.75">
      <c r="A2" s="34"/>
      <c r="B2" s="28"/>
      <c r="C2" s="28"/>
      <c r="D2" s="28"/>
      <c r="E2" s="28"/>
      <c r="F2" s="47"/>
      <c r="G2" s="28"/>
      <c r="H2" s="28"/>
      <c r="I2" s="28"/>
      <c r="J2" s="49"/>
      <c r="K2" s="6" t="s">
        <v>62</v>
      </c>
      <c r="L2" s="61"/>
      <c r="M2" s="61"/>
      <c r="N2" s="61"/>
      <c r="O2" s="61"/>
    </row>
    <row r="3" spans="1:15" ht="15.75">
      <c r="A3" s="34"/>
      <c r="B3" s="28"/>
      <c r="C3" s="28"/>
      <c r="D3" s="28"/>
      <c r="E3" s="28"/>
      <c r="F3" s="47"/>
      <c r="G3" s="28"/>
      <c r="H3" s="28"/>
      <c r="I3" s="28"/>
      <c r="J3" s="49"/>
      <c r="K3" s="3" t="s">
        <v>8</v>
      </c>
      <c r="L3" s="3"/>
      <c r="M3" s="3"/>
      <c r="N3" s="62"/>
      <c r="O3" s="62"/>
    </row>
    <row r="4" spans="1:15" ht="15.75">
      <c r="A4" s="34"/>
      <c r="B4" s="28"/>
      <c r="C4" s="28"/>
      <c r="D4" s="28"/>
      <c r="E4" s="28"/>
      <c r="F4" s="47"/>
      <c r="G4" s="28"/>
      <c r="H4" s="28"/>
      <c r="I4" s="28"/>
      <c r="J4" s="49"/>
      <c r="K4" s="3" t="s">
        <v>9</v>
      </c>
      <c r="L4" s="3"/>
      <c r="M4" s="3"/>
      <c r="N4" s="62"/>
      <c r="O4" s="62"/>
    </row>
    <row r="5" spans="1:15" ht="15.75">
      <c r="A5" s="34"/>
      <c r="B5" s="28"/>
      <c r="C5" s="28"/>
      <c r="D5" s="28"/>
      <c r="E5" s="28"/>
      <c r="F5" s="47"/>
      <c r="G5" s="28"/>
      <c r="H5" s="28"/>
      <c r="I5" s="50"/>
      <c r="J5" s="49"/>
      <c r="K5" s="99" t="s">
        <v>10</v>
      </c>
      <c r="L5" s="99"/>
      <c r="M5" s="99"/>
      <c r="N5" s="100"/>
      <c r="O5" s="100"/>
    </row>
    <row r="6" spans="1:15" ht="15.75">
      <c r="A6" s="34"/>
      <c r="B6" s="28"/>
      <c r="C6" s="28"/>
      <c r="D6" s="28"/>
      <c r="E6" s="28"/>
      <c r="F6" s="47"/>
      <c r="G6" s="28"/>
      <c r="H6" s="28"/>
      <c r="I6" s="50"/>
      <c r="J6" s="49"/>
      <c r="K6" s="6" t="s">
        <v>40</v>
      </c>
      <c r="L6" s="6"/>
      <c r="M6" s="6"/>
      <c r="N6" s="6"/>
      <c r="O6" s="6"/>
    </row>
    <row r="7" spans="1:15" ht="18.75" customHeight="1">
      <c r="A7" s="34"/>
      <c r="B7" s="28"/>
      <c r="C7" s="28"/>
      <c r="D7" s="28"/>
      <c r="E7" s="28"/>
      <c r="F7" s="47"/>
      <c r="G7" s="28"/>
      <c r="H7" s="28"/>
      <c r="I7" s="50"/>
      <c r="J7" s="49"/>
      <c r="K7" s="6" t="s">
        <v>63</v>
      </c>
      <c r="L7" s="61"/>
      <c r="M7" s="61"/>
      <c r="N7" s="62"/>
      <c r="O7" s="62"/>
    </row>
    <row r="8" spans="1:12" ht="15.75">
      <c r="A8" s="34"/>
      <c r="B8" s="28"/>
      <c r="C8" s="28"/>
      <c r="D8" s="28"/>
      <c r="E8" s="28"/>
      <c r="F8" s="47"/>
      <c r="G8" s="28"/>
      <c r="H8" s="28"/>
      <c r="I8" s="50"/>
      <c r="J8" s="49"/>
      <c r="K8" s="1"/>
      <c r="L8" s="1"/>
    </row>
    <row r="9" spans="1:11" ht="18.75">
      <c r="A9" s="34"/>
      <c r="B9" s="92" t="s">
        <v>29</v>
      </c>
      <c r="C9" s="92"/>
      <c r="D9" s="92"/>
      <c r="E9" s="92"/>
      <c r="F9" s="92"/>
      <c r="G9" s="92"/>
      <c r="H9" s="92"/>
      <c r="I9" s="92"/>
      <c r="J9" s="92"/>
      <c r="K9" s="92"/>
    </row>
    <row r="10" spans="1:11" ht="15" customHeight="1">
      <c r="A10" s="34"/>
      <c r="B10" s="28"/>
      <c r="C10" s="28"/>
      <c r="D10" s="93"/>
      <c r="E10" s="93"/>
      <c r="F10" s="93"/>
      <c r="G10" s="93"/>
      <c r="H10" s="93"/>
      <c r="I10" s="93"/>
      <c r="J10" s="28"/>
      <c r="K10" s="58" t="s">
        <v>27</v>
      </c>
    </row>
    <row r="11" spans="1:11" ht="3.75" customHeight="1" hidden="1">
      <c r="A11" s="34"/>
      <c r="B11" s="28"/>
      <c r="C11" s="28"/>
      <c r="D11" s="56"/>
      <c r="E11" s="56"/>
      <c r="F11" s="56"/>
      <c r="G11" s="56"/>
      <c r="H11" s="56"/>
      <c r="I11" s="56"/>
      <c r="J11" s="28"/>
      <c r="K11" s="51"/>
    </row>
    <row r="12" spans="1:11" ht="15.75" hidden="1">
      <c r="A12" s="34"/>
      <c r="B12" s="28"/>
      <c r="C12" s="28"/>
      <c r="D12" s="56"/>
      <c r="E12" s="56"/>
      <c r="F12" s="56"/>
      <c r="G12" s="56"/>
      <c r="H12" s="56"/>
      <c r="I12" s="56"/>
      <c r="J12" s="28"/>
      <c r="K12" s="51"/>
    </row>
    <row r="13" spans="1:11" ht="15.75" hidden="1">
      <c r="A13" s="34"/>
      <c r="B13" s="28"/>
      <c r="C13" s="28"/>
      <c r="D13" s="56"/>
      <c r="E13" s="56"/>
      <c r="F13" s="56"/>
      <c r="G13" s="56"/>
      <c r="H13" s="56"/>
      <c r="I13" s="56"/>
      <c r="J13" s="28"/>
      <c r="K13" s="51"/>
    </row>
    <row r="14" spans="1:11" ht="15.75" customHeight="1">
      <c r="A14" s="90" t="s">
        <v>5</v>
      </c>
      <c r="B14" s="90" t="s">
        <v>4</v>
      </c>
      <c r="C14" s="90" t="s">
        <v>0</v>
      </c>
      <c r="D14" s="90" t="s">
        <v>14</v>
      </c>
      <c r="E14" s="90" t="s">
        <v>15</v>
      </c>
      <c r="F14" s="90" t="s">
        <v>55</v>
      </c>
      <c r="G14" s="90" t="s">
        <v>6</v>
      </c>
      <c r="H14" s="90"/>
      <c r="I14" s="90"/>
      <c r="J14" s="90"/>
      <c r="K14" s="90" t="s">
        <v>1</v>
      </c>
    </row>
    <row r="15" spans="1:11" ht="15.75" customHeight="1">
      <c r="A15" s="90"/>
      <c r="B15" s="90"/>
      <c r="C15" s="90"/>
      <c r="D15" s="90"/>
      <c r="E15" s="90"/>
      <c r="F15" s="90"/>
      <c r="G15" s="90" t="s">
        <v>7</v>
      </c>
      <c r="H15" s="90" t="s">
        <v>11</v>
      </c>
      <c r="I15" s="90" t="s">
        <v>12</v>
      </c>
      <c r="J15" s="90" t="s">
        <v>13</v>
      </c>
      <c r="K15" s="90"/>
    </row>
    <row r="16" spans="1:11" ht="19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35.25" customHeight="1">
      <c r="A17" s="29">
        <v>1</v>
      </c>
      <c r="B17" s="37" t="s">
        <v>48</v>
      </c>
      <c r="C17" s="79" t="s">
        <v>3</v>
      </c>
      <c r="D17" s="36">
        <v>180409</v>
      </c>
      <c r="E17" s="36">
        <v>3210</v>
      </c>
      <c r="F17" s="57">
        <f aca="true" t="shared" si="0" ref="F17:F25">G17+H17+I17+J17</f>
        <v>3545.1</v>
      </c>
      <c r="G17" s="70">
        <f>825000/1000</f>
        <v>825</v>
      </c>
      <c r="H17" s="70">
        <v>0</v>
      </c>
      <c r="I17" s="70">
        <v>0</v>
      </c>
      <c r="J17" s="70">
        <f>2670.1+50</f>
        <v>2720.1</v>
      </c>
      <c r="K17" s="81" t="s">
        <v>24</v>
      </c>
    </row>
    <row r="18" spans="1:11" ht="32.25" customHeight="1">
      <c r="A18" s="29">
        <v>2</v>
      </c>
      <c r="B18" s="37" t="s">
        <v>33</v>
      </c>
      <c r="C18" s="89"/>
      <c r="D18" s="36"/>
      <c r="E18" s="36"/>
      <c r="F18" s="57">
        <f t="shared" si="0"/>
        <v>2800</v>
      </c>
      <c r="G18" s="70">
        <v>0</v>
      </c>
      <c r="H18" s="70">
        <v>2800</v>
      </c>
      <c r="I18" s="70">
        <v>0</v>
      </c>
      <c r="J18" s="70">
        <v>0</v>
      </c>
      <c r="K18" s="81"/>
    </row>
    <row r="19" spans="1:11" ht="34.5" customHeight="1">
      <c r="A19" s="29">
        <v>3</v>
      </c>
      <c r="B19" s="37" t="s">
        <v>49</v>
      </c>
      <c r="C19" s="79" t="s">
        <v>3</v>
      </c>
      <c r="D19" s="36">
        <v>180409</v>
      </c>
      <c r="E19" s="36">
        <v>3210</v>
      </c>
      <c r="F19" s="57">
        <f t="shared" si="0"/>
        <v>2740.6</v>
      </c>
      <c r="G19" s="70">
        <f>1165000/1000</f>
        <v>1165</v>
      </c>
      <c r="H19" s="70">
        <v>0</v>
      </c>
      <c r="I19" s="70">
        <v>0</v>
      </c>
      <c r="J19" s="70">
        <f>1215.6+360</f>
        <v>1575.6</v>
      </c>
      <c r="K19" s="81" t="s">
        <v>25</v>
      </c>
    </row>
    <row r="20" spans="1:11" s="34" customFormat="1" ht="33.75" customHeight="1">
      <c r="A20" s="54" t="s">
        <v>30</v>
      </c>
      <c r="B20" s="66" t="s">
        <v>38</v>
      </c>
      <c r="C20" s="89"/>
      <c r="D20" s="36"/>
      <c r="E20" s="36"/>
      <c r="F20" s="57">
        <f t="shared" si="0"/>
        <v>2948</v>
      </c>
      <c r="G20" s="70">
        <f>300000/1000</f>
        <v>300</v>
      </c>
      <c r="H20" s="70">
        <f>2800-152</f>
        <v>2648</v>
      </c>
      <c r="I20" s="70">
        <v>0</v>
      </c>
      <c r="J20" s="70">
        <v>0</v>
      </c>
      <c r="K20" s="91"/>
    </row>
    <row r="21" spans="1:11" ht="31.5" customHeight="1">
      <c r="A21" s="29">
        <v>5</v>
      </c>
      <c r="B21" s="37" t="s">
        <v>50</v>
      </c>
      <c r="C21" s="79" t="s">
        <v>3</v>
      </c>
      <c r="D21" s="36">
        <v>180409</v>
      </c>
      <c r="E21" s="36">
        <v>3210</v>
      </c>
      <c r="F21" s="57">
        <f t="shared" si="0"/>
        <v>2554.3</v>
      </c>
      <c r="G21" s="70">
        <f>825000/1000</f>
        <v>825</v>
      </c>
      <c r="H21" s="70">
        <v>0</v>
      </c>
      <c r="I21" s="70">
        <v>0</v>
      </c>
      <c r="J21" s="70">
        <f>1479.3+250</f>
        <v>1729.3</v>
      </c>
      <c r="K21" s="81" t="s">
        <v>20</v>
      </c>
    </row>
    <row r="22" spans="1:11" ht="31.5" customHeight="1">
      <c r="A22" s="29">
        <v>6</v>
      </c>
      <c r="B22" s="37" t="s">
        <v>35</v>
      </c>
      <c r="C22" s="79"/>
      <c r="D22" s="36"/>
      <c r="E22" s="36"/>
      <c r="F22" s="57">
        <f t="shared" si="0"/>
        <v>2800</v>
      </c>
      <c r="G22" s="70">
        <v>0</v>
      </c>
      <c r="H22" s="70">
        <v>2800</v>
      </c>
      <c r="I22" s="70">
        <v>0</v>
      </c>
      <c r="J22" s="70">
        <v>0</v>
      </c>
      <c r="K22" s="81"/>
    </row>
    <row r="23" spans="1:11" ht="31.5" customHeight="1">
      <c r="A23" s="29">
        <v>7</v>
      </c>
      <c r="B23" s="37" t="s">
        <v>59</v>
      </c>
      <c r="C23" s="79" t="s">
        <v>3</v>
      </c>
      <c r="D23" s="36"/>
      <c r="E23" s="36"/>
      <c r="F23" s="57">
        <f t="shared" si="0"/>
        <v>3305.1000000000004</v>
      </c>
      <c r="G23" s="70">
        <f>825000/1000</f>
        <v>825</v>
      </c>
      <c r="H23" s="70">
        <v>0</v>
      </c>
      <c r="I23" s="70">
        <v>0</v>
      </c>
      <c r="J23" s="70">
        <f>2098.8+381.3</f>
        <v>2480.1000000000004</v>
      </c>
      <c r="K23" s="81" t="s">
        <v>21</v>
      </c>
    </row>
    <row r="24" spans="1:11" ht="31.5" customHeight="1">
      <c r="A24" s="29">
        <v>8</v>
      </c>
      <c r="B24" s="37" t="s">
        <v>36</v>
      </c>
      <c r="C24" s="79"/>
      <c r="D24" s="36"/>
      <c r="E24" s="36"/>
      <c r="F24" s="57">
        <f t="shared" si="0"/>
        <v>2800</v>
      </c>
      <c r="G24" s="70">
        <v>0</v>
      </c>
      <c r="H24" s="70">
        <v>2800</v>
      </c>
      <c r="I24" s="70">
        <v>0</v>
      </c>
      <c r="J24" s="70">
        <v>0</v>
      </c>
      <c r="K24" s="89"/>
    </row>
    <row r="25" spans="1:11" s="9" customFormat="1" ht="33" customHeight="1">
      <c r="A25" s="29">
        <v>9</v>
      </c>
      <c r="B25" s="37" t="s">
        <v>47</v>
      </c>
      <c r="C25" s="35" t="s">
        <v>3</v>
      </c>
      <c r="D25" s="36">
        <v>180409</v>
      </c>
      <c r="E25" s="36">
        <v>3210</v>
      </c>
      <c r="F25" s="57">
        <f t="shared" si="0"/>
        <v>91504.5</v>
      </c>
      <c r="G25" s="70">
        <f>49100000/1000</f>
        <v>49100</v>
      </c>
      <c r="H25" s="70">
        <f>950+194.5+17000+6000</f>
        <v>24144.5</v>
      </c>
      <c r="I25" s="70">
        <v>0</v>
      </c>
      <c r="J25" s="70">
        <f>13135+750+645+3730</f>
        <v>18260</v>
      </c>
      <c r="K25" s="67" t="s">
        <v>19</v>
      </c>
    </row>
    <row r="26" spans="1:12" s="9" customFormat="1" ht="35.25" customHeight="1">
      <c r="A26" s="29">
        <v>10</v>
      </c>
      <c r="B26" s="37" t="s">
        <v>44</v>
      </c>
      <c r="C26" s="79" t="s">
        <v>3</v>
      </c>
      <c r="D26" s="36">
        <v>180409</v>
      </c>
      <c r="E26" s="36">
        <v>3210</v>
      </c>
      <c r="F26" s="57">
        <f>G26+H26+I26+J26</f>
        <v>19600.7</v>
      </c>
      <c r="G26" s="70">
        <f>12878000/1000</f>
        <v>12878</v>
      </c>
      <c r="H26" s="70">
        <v>0</v>
      </c>
      <c r="I26" s="70">
        <v>0</v>
      </c>
      <c r="J26" s="70">
        <f>6562+160.7</f>
        <v>6722.7</v>
      </c>
      <c r="K26" s="81" t="s">
        <v>17</v>
      </c>
      <c r="L26" s="34"/>
    </row>
    <row r="27" spans="1:12" s="9" customFormat="1" ht="36" customHeight="1">
      <c r="A27" s="29">
        <v>11</v>
      </c>
      <c r="B27" s="37" t="s">
        <v>37</v>
      </c>
      <c r="C27" s="89"/>
      <c r="D27" s="36"/>
      <c r="E27" s="36"/>
      <c r="F27" s="57">
        <f aca="true" t="shared" si="1" ref="F27:F39">G27+H27+I27+J27</f>
        <v>2902.6</v>
      </c>
      <c r="G27" s="70">
        <v>0</v>
      </c>
      <c r="H27" s="70">
        <v>2902.6</v>
      </c>
      <c r="I27" s="70">
        <v>0</v>
      </c>
      <c r="J27" s="70">
        <v>0</v>
      </c>
      <c r="K27" s="81"/>
      <c r="L27" s="34"/>
    </row>
    <row r="28" spans="1:13" s="9" customFormat="1" ht="60.75" customHeight="1">
      <c r="A28" s="29">
        <v>12</v>
      </c>
      <c r="B28" s="37" t="s">
        <v>51</v>
      </c>
      <c r="C28" s="35" t="s">
        <v>3</v>
      </c>
      <c r="D28" s="36">
        <v>180409</v>
      </c>
      <c r="E28" s="36">
        <v>3210</v>
      </c>
      <c r="F28" s="57">
        <f t="shared" si="1"/>
        <v>3536.4</v>
      </c>
      <c r="G28" s="70">
        <v>0</v>
      </c>
      <c r="H28" s="70">
        <f>897.4</f>
        <v>897.4</v>
      </c>
      <c r="I28" s="70">
        <v>0</v>
      </c>
      <c r="J28" s="70">
        <v>2639</v>
      </c>
      <c r="K28" s="29" t="s">
        <v>18</v>
      </c>
      <c r="L28" s="34"/>
      <c r="M28" s="34"/>
    </row>
    <row r="29" spans="1:13" s="9" customFormat="1" ht="33" customHeight="1">
      <c r="A29" s="29">
        <v>13</v>
      </c>
      <c r="B29" s="37" t="s">
        <v>52</v>
      </c>
      <c r="C29" s="79" t="s">
        <v>3</v>
      </c>
      <c r="D29" s="36">
        <v>180409</v>
      </c>
      <c r="E29" s="36">
        <v>3210</v>
      </c>
      <c r="F29" s="57">
        <f t="shared" si="1"/>
        <v>10379.8</v>
      </c>
      <c r="G29" s="70">
        <f>3905000/1000</f>
        <v>3905</v>
      </c>
      <c r="H29" s="70">
        <v>3000</v>
      </c>
      <c r="I29" s="70">
        <v>0</v>
      </c>
      <c r="J29" s="70">
        <v>3474.8</v>
      </c>
      <c r="K29" s="81" t="s">
        <v>26</v>
      </c>
      <c r="L29" s="40"/>
      <c r="M29" s="40"/>
    </row>
    <row r="30" spans="1:13" s="9" customFormat="1" ht="22.5" customHeight="1">
      <c r="A30" s="54" t="s">
        <v>39</v>
      </c>
      <c r="B30" s="52" t="s">
        <v>45</v>
      </c>
      <c r="C30" s="89"/>
      <c r="D30" s="36"/>
      <c r="E30" s="36"/>
      <c r="F30" s="57">
        <f t="shared" si="1"/>
        <v>170.431</v>
      </c>
      <c r="G30" s="70">
        <f>170431/1000</f>
        <v>170.431</v>
      </c>
      <c r="H30" s="70">
        <v>0</v>
      </c>
      <c r="I30" s="70">
        <v>0</v>
      </c>
      <c r="J30" s="70">
        <v>0</v>
      </c>
      <c r="K30" s="81"/>
      <c r="L30" s="40"/>
      <c r="M30" s="40"/>
    </row>
    <row r="31" spans="1:12" s="9" customFormat="1" ht="33.75" customHeight="1">
      <c r="A31" s="54" t="s">
        <v>31</v>
      </c>
      <c r="B31" s="55" t="s">
        <v>28</v>
      </c>
      <c r="C31" s="89"/>
      <c r="D31" s="36"/>
      <c r="E31" s="36"/>
      <c r="F31" s="57">
        <f t="shared" si="1"/>
        <v>800</v>
      </c>
      <c r="G31" s="70">
        <v>745.9</v>
      </c>
      <c r="H31" s="70">
        <v>54.1</v>
      </c>
      <c r="I31" s="70">
        <v>0</v>
      </c>
      <c r="J31" s="70">
        <v>0</v>
      </c>
      <c r="K31" s="81"/>
      <c r="L31" s="34"/>
    </row>
    <row r="32" spans="1:12" s="9" customFormat="1" ht="41.25" customHeight="1">
      <c r="A32" s="29">
        <v>16</v>
      </c>
      <c r="B32" s="37" t="s">
        <v>53</v>
      </c>
      <c r="C32" s="85" t="s">
        <v>3</v>
      </c>
      <c r="D32" s="36">
        <v>180409</v>
      </c>
      <c r="E32" s="36">
        <v>3210</v>
      </c>
      <c r="F32" s="57">
        <f t="shared" si="1"/>
        <v>1329</v>
      </c>
      <c r="G32" s="70">
        <f>299000/1000</f>
        <v>299</v>
      </c>
      <c r="H32" s="70">
        <f>188+152</f>
        <v>340</v>
      </c>
      <c r="I32" s="70">
        <v>0</v>
      </c>
      <c r="J32" s="70">
        <v>690</v>
      </c>
      <c r="K32" s="94" t="s">
        <v>16</v>
      </c>
      <c r="L32" s="34"/>
    </row>
    <row r="33" spans="1:12" s="9" customFormat="1" ht="49.5" customHeight="1">
      <c r="A33" s="29">
        <v>17</v>
      </c>
      <c r="B33" s="37" t="s">
        <v>34</v>
      </c>
      <c r="C33" s="86"/>
      <c r="D33" s="36"/>
      <c r="E33" s="36"/>
      <c r="F33" s="57">
        <f t="shared" si="1"/>
        <v>318.1</v>
      </c>
      <c r="G33" s="70">
        <v>0</v>
      </c>
      <c r="H33" s="70">
        <v>318.1</v>
      </c>
      <c r="I33" s="70">
        <v>0</v>
      </c>
      <c r="J33" s="70">
        <v>0</v>
      </c>
      <c r="K33" s="95"/>
      <c r="L33" s="34"/>
    </row>
    <row r="34" spans="1:12" s="9" customFormat="1" ht="33" customHeight="1">
      <c r="A34" s="29">
        <v>18</v>
      </c>
      <c r="B34" s="37" t="s">
        <v>54</v>
      </c>
      <c r="C34" s="79" t="s">
        <v>3</v>
      </c>
      <c r="D34" s="36"/>
      <c r="E34" s="36"/>
      <c r="F34" s="57">
        <f t="shared" si="1"/>
        <v>12216</v>
      </c>
      <c r="G34" s="70">
        <f>2416000/1000</f>
        <v>2416</v>
      </c>
      <c r="H34" s="70">
        <v>0</v>
      </c>
      <c r="I34" s="70">
        <v>0</v>
      </c>
      <c r="J34" s="70">
        <f>3430+6370</f>
        <v>9800</v>
      </c>
      <c r="K34" s="94" t="s">
        <v>23</v>
      </c>
      <c r="L34" s="34"/>
    </row>
    <row r="35" spans="1:12" s="34" customFormat="1" ht="58.5" customHeight="1">
      <c r="A35" s="54" t="s">
        <v>43</v>
      </c>
      <c r="B35" s="66" t="s">
        <v>58</v>
      </c>
      <c r="C35" s="89"/>
      <c r="D35" s="5"/>
      <c r="E35" s="5"/>
      <c r="F35" s="57">
        <f t="shared" si="1"/>
        <v>12246.9</v>
      </c>
      <c r="G35" s="60">
        <f>5000000/1000</f>
        <v>5000</v>
      </c>
      <c r="H35" s="70">
        <v>7246.9</v>
      </c>
      <c r="I35" s="60">
        <v>0</v>
      </c>
      <c r="J35" s="59">
        <v>0</v>
      </c>
      <c r="K35" s="95"/>
      <c r="L35" s="40"/>
    </row>
    <row r="36" spans="1:12" s="34" customFormat="1" ht="40.5" customHeight="1">
      <c r="A36" s="54" t="s">
        <v>32</v>
      </c>
      <c r="B36" s="66" t="s">
        <v>46</v>
      </c>
      <c r="C36" s="89"/>
      <c r="D36" s="5"/>
      <c r="E36" s="5"/>
      <c r="F36" s="57">
        <f t="shared" si="1"/>
        <v>5268.893</v>
      </c>
      <c r="G36" s="60">
        <f>5268893/1000</f>
        <v>5268.893</v>
      </c>
      <c r="H36" s="60">
        <v>0</v>
      </c>
      <c r="I36" s="60">
        <v>0</v>
      </c>
      <c r="J36" s="59">
        <v>0</v>
      </c>
      <c r="K36" s="95"/>
      <c r="L36" s="40"/>
    </row>
    <row r="37" spans="1:12" s="34" customFormat="1" ht="63" customHeight="1">
      <c r="A37" s="54" t="s">
        <v>41</v>
      </c>
      <c r="B37" s="68" t="s">
        <v>42</v>
      </c>
      <c r="C37" s="65" t="s">
        <v>3</v>
      </c>
      <c r="D37" s="5"/>
      <c r="E37" s="5"/>
      <c r="F37" s="57">
        <f t="shared" si="1"/>
        <v>25000</v>
      </c>
      <c r="G37" s="60">
        <v>0</v>
      </c>
      <c r="H37" s="60">
        <v>25000</v>
      </c>
      <c r="I37" s="60">
        <v>0</v>
      </c>
      <c r="J37" s="59">
        <v>0</v>
      </c>
      <c r="K37" s="96"/>
      <c r="L37" s="40"/>
    </row>
    <row r="38" spans="1:12" s="34" customFormat="1" ht="43.5" customHeight="1">
      <c r="A38" s="54" t="s">
        <v>56</v>
      </c>
      <c r="B38" s="73" t="s">
        <v>57</v>
      </c>
      <c r="C38" s="74" t="s">
        <v>3</v>
      </c>
      <c r="D38" s="72"/>
      <c r="E38" s="72"/>
      <c r="F38" s="57">
        <f t="shared" si="1"/>
        <v>14682.3</v>
      </c>
      <c r="G38" s="60">
        <v>0</v>
      </c>
      <c r="H38" s="60">
        <v>0</v>
      </c>
      <c r="I38" s="60">
        <v>1362.3</v>
      </c>
      <c r="J38" s="59">
        <f>13320</f>
        <v>13320</v>
      </c>
      <c r="K38" s="71" t="s">
        <v>23</v>
      </c>
      <c r="L38" s="40"/>
    </row>
    <row r="39" spans="1:12" s="34" customFormat="1" ht="52.5" customHeight="1">
      <c r="A39" s="54" t="s">
        <v>60</v>
      </c>
      <c r="B39" s="37" t="s">
        <v>61</v>
      </c>
      <c r="C39" s="76" t="s">
        <v>3</v>
      </c>
      <c r="D39" s="75"/>
      <c r="E39" s="75"/>
      <c r="F39" s="57">
        <f t="shared" si="1"/>
        <v>746.2</v>
      </c>
      <c r="G39" s="60">
        <v>0</v>
      </c>
      <c r="H39" s="60">
        <v>0</v>
      </c>
      <c r="I39" s="60">
        <v>0</v>
      </c>
      <c r="J39" s="59">
        <v>746.2</v>
      </c>
      <c r="K39" s="77" t="s">
        <v>23</v>
      </c>
      <c r="L39" s="40"/>
    </row>
    <row r="40" spans="1:12" s="34" customFormat="1" ht="18" customHeight="1">
      <c r="A40" s="90" t="s">
        <v>2</v>
      </c>
      <c r="B40" s="90"/>
      <c r="C40" s="5"/>
      <c r="D40" s="25"/>
      <c r="E40" s="25"/>
      <c r="F40" s="57">
        <f>F17+F18+F19+F20+F21+F22+F23+F24+F25+F26+F27+F28+F29+F30+F31+F32+F33+F34+F35+F36+F37+F38+F39</f>
        <v>224194.92400000003</v>
      </c>
      <c r="G40" s="57">
        <f>G17+G18+G19+G20+G21+G22+G23+G24+G25+G26+G27+G28+G29+G30+G31+G32+G33+G34+G35+G36+G37+G38+G39</f>
        <v>83723.22399999999</v>
      </c>
      <c r="H40" s="57">
        <f>H17+H18+H19+H20+H21+H22+H23+H24+H25+H26+H27+H28+H29+H30+H31+H32+H33+H34+H35+H36+H37+H38+H39</f>
        <v>74951.6</v>
      </c>
      <c r="I40" s="57">
        <f>I17+I18+I19+I20+I21+I22+I23+I24+I25+I26+I27+I28+I29+I30+I31+I32+I33+I34+I35+I36+I37+I38+I39</f>
        <v>1362.3</v>
      </c>
      <c r="J40" s="57">
        <f>J17+J18+J19+J20+J21+J22+J23+J24+J25+J26+J27+J28+J29+J30+J31+J32+J33+J34+J35+J36+J37+J38+J39</f>
        <v>64157.799999999996</v>
      </c>
      <c r="K40" s="53"/>
      <c r="L40" s="40"/>
    </row>
    <row r="41" spans="1:11" s="9" customFormat="1" ht="15.75">
      <c r="A41" s="30"/>
      <c r="B41" s="11"/>
      <c r="C41" s="31"/>
      <c r="D41" s="32"/>
      <c r="E41" s="32"/>
      <c r="F41" s="33"/>
      <c r="G41" s="33"/>
      <c r="H41" s="33"/>
      <c r="I41" s="33"/>
      <c r="J41" s="78"/>
      <c r="K41" s="12"/>
    </row>
    <row r="42" spans="1:16" s="9" customFormat="1" ht="20.25" customHeight="1">
      <c r="A42" s="30"/>
      <c r="B42" s="82"/>
      <c r="C42" s="82"/>
      <c r="D42" s="63"/>
      <c r="E42" s="64"/>
      <c r="F42" s="64"/>
      <c r="G42" s="69"/>
      <c r="H42" s="101"/>
      <c r="I42" s="101"/>
      <c r="J42" s="101"/>
      <c r="K42" s="101"/>
      <c r="L42" s="69"/>
      <c r="M42" s="69"/>
      <c r="N42" s="69"/>
      <c r="O42" s="69"/>
      <c r="P42" s="69"/>
    </row>
    <row r="43" spans="2:11" s="9" customFormat="1" ht="15.75">
      <c r="B43" s="11"/>
      <c r="C43" s="11"/>
      <c r="D43" s="4"/>
      <c r="E43" s="4"/>
      <c r="F43" s="26"/>
      <c r="G43" s="26"/>
      <c r="H43" s="26"/>
      <c r="I43" s="26"/>
      <c r="J43" s="26"/>
      <c r="K43" s="12"/>
    </row>
    <row r="44" spans="2:12" s="9" customFormat="1" ht="9.75" customHeight="1">
      <c r="B44" s="87"/>
      <c r="C44" s="88"/>
      <c r="D44" s="88"/>
      <c r="E44" s="13"/>
      <c r="F44" s="38"/>
      <c r="G44" s="38"/>
      <c r="H44" s="23"/>
      <c r="I44" s="23"/>
      <c r="J44" s="23"/>
      <c r="K44" s="97"/>
      <c r="L44" s="98"/>
    </row>
    <row r="45" spans="2:13" s="9" customFormat="1" ht="18.75">
      <c r="B45" s="82"/>
      <c r="C45" s="82"/>
      <c r="D45" s="13"/>
      <c r="E45" s="13"/>
      <c r="F45" s="38"/>
      <c r="G45" s="44"/>
      <c r="H45" s="27"/>
      <c r="I45" s="27"/>
      <c r="J45" s="83"/>
      <c r="K45" s="84"/>
      <c r="L45" s="84"/>
      <c r="M45" s="84"/>
    </row>
    <row r="46" spans="2:11" s="9" customFormat="1" ht="18.75">
      <c r="B46" s="80"/>
      <c r="C46" s="80"/>
      <c r="D46" s="14"/>
      <c r="E46" s="14"/>
      <c r="F46" s="41"/>
      <c r="G46" s="43"/>
      <c r="H46" s="16"/>
      <c r="I46" s="42"/>
      <c r="J46" s="16"/>
      <c r="K46" s="10"/>
    </row>
    <row r="47" spans="2:12" s="9" customFormat="1" ht="27" customHeight="1">
      <c r="B47" s="17"/>
      <c r="C47" s="17"/>
      <c r="D47" s="16"/>
      <c r="E47" s="16"/>
      <c r="F47" s="15"/>
      <c r="G47" s="43"/>
      <c r="H47" s="16"/>
      <c r="I47" s="16"/>
      <c r="J47" s="16"/>
      <c r="K47" s="10"/>
      <c r="L47" s="18"/>
    </row>
    <row r="48" spans="2:11" s="9" customFormat="1" ht="15.75">
      <c r="B48" s="19"/>
      <c r="C48" s="20"/>
      <c r="D48" s="21"/>
      <c r="E48" s="21"/>
      <c r="F48" s="15"/>
      <c r="G48" s="45"/>
      <c r="H48" s="16"/>
      <c r="I48" s="16"/>
      <c r="J48" s="16"/>
      <c r="K48" s="10"/>
    </row>
    <row r="49" spans="3:10" s="9" customFormat="1" ht="15.75">
      <c r="C49" s="21"/>
      <c r="D49" s="16"/>
      <c r="E49" s="16"/>
      <c r="F49" s="39"/>
      <c r="G49" s="46"/>
      <c r="H49" s="16"/>
      <c r="I49" s="16"/>
      <c r="J49" s="16"/>
    </row>
    <row r="50" spans="3:10" s="9" customFormat="1" ht="15.75">
      <c r="C50" s="22"/>
      <c r="D50" s="16"/>
      <c r="E50" s="16"/>
      <c r="F50" s="15"/>
      <c r="G50" s="46"/>
      <c r="H50" s="16"/>
      <c r="I50" s="16"/>
      <c r="J50" s="16"/>
    </row>
    <row r="51" spans="6:10" s="9" customFormat="1" ht="12.75">
      <c r="F51" s="23"/>
      <c r="G51" s="34"/>
      <c r="J51" s="8"/>
    </row>
    <row r="52" spans="6:10" s="9" customFormat="1" ht="12.75">
      <c r="F52" s="23"/>
      <c r="G52" s="34"/>
      <c r="I52" s="24"/>
      <c r="J52" s="8"/>
    </row>
    <row r="53" spans="6:10" s="9" customFormat="1" ht="12.75">
      <c r="F53" s="23"/>
      <c r="G53" s="34"/>
      <c r="J53" s="8"/>
    </row>
    <row r="54" spans="6:10" s="9" customFormat="1" ht="12.75">
      <c r="F54" s="23"/>
      <c r="J54" s="8"/>
    </row>
    <row r="55" spans="6:10" s="9" customFormat="1" ht="12.75">
      <c r="F55" s="23"/>
      <c r="J55" s="8"/>
    </row>
    <row r="56" spans="6:10" s="9" customFormat="1" ht="12.75">
      <c r="F56" s="23"/>
      <c r="J56" s="8"/>
    </row>
    <row r="57" spans="6:10" s="9" customFormat="1" ht="12.75">
      <c r="F57" s="23"/>
      <c r="J57" s="8"/>
    </row>
    <row r="58" spans="6:10" s="9" customFormat="1" ht="12.75">
      <c r="F58" s="23"/>
      <c r="J58" s="8"/>
    </row>
    <row r="59" spans="6:10" s="9" customFormat="1" ht="12.75">
      <c r="F59" s="23"/>
      <c r="J59" s="8"/>
    </row>
    <row r="60" spans="6:10" s="9" customFormat="1" ht="12.75">
      <c r="F60" s="23"/>
      <c r="J60" s="8"/>
    </row>
    <row r="61" spans="6:10" s="9" customFormat="1" ht="12.75">
      <c r="F61" s="23"/>
      <c r="J61" s="8"/>
    </row>
    <row r="62" spans="6:10" s="9" customFormat="1" ht="12.75">
      <c r="F62" s="23"/>
      <c r="J62" s="8"/>
    </row>
    <row r="63" spans="6:10" s="9" customFormat="1" ht="12.75">
      <c r="F63" s="23"/>
      <c r="J63" s="8"/>
    </row>
    <row r="64" spans="6:10" s="9" customFormat="1" ht="12.75">
      <c r="F64" s="23"/>
      <c r="J64" s="8"/>
    </row>
    <row r="65" spans="6:10" s="9" customFormat="1" ht="12.75">
      <c r="F65" s="23"/>
      <c r="J65" s="8"/>
    </row>
    <row r="66" spans="6:10" s="9" customFormat="1" ht="12.75">
      <c r="F66" s="23"/>
      <c r="J66" s="8"/>
    </row>
    <row r="67" spans="6:10" s="9" customFormat="1" ht="12.75">
      <c r="F67" s="23"/>
      <c r="J67" s="8"/>
    </row>
    <row r="68" spans="6:10" s="9" customFormat="1" ht="12.75">
      <c r="F68" s="23"/>
      <c r="J68" s="8"/>
    </row>
    <row r="69" spans="6:10" s="9" customFormat="1" ht="12.75">
      <c r="F69" s="23"/>
      <c r="J69" s="8"/>
    </row>
    <row r="70" spans="6:10" s="9" customFormat="1" ht="12.75">
      <c r="F70" s="23"/>
      <c r="J70" s="8"/>
    </row>
    <row r="71" spans="6:10" s="9" customFormat="1" ht="12.75">
      <c r="F71" s="23"/>
      <c r="J71" s="8"/>
    </row>
    <row r="72" spans="6:10" s="9" customFormat="1" ht="12.75">
      <c r="F72" s="23"/>
      <c r="J72" s="8"/>
    </row>
    <row r="73" spans="6:10" s="9" customFormat="1" ht="12.75">
      <c r="F73" s="23"/>
      <c r="J73" s="8"/>
    </row>
    <row r="74" spans="6:10" s="9" customFormat="1" ht="12.75">
      <c r="F74" s="23"/>
      <c r="J74" s="8"/>
    </row>
    <row r="75" spans="6:10" s="9" customFormat="1" ht="12.75">
      <c r="F75" s="23"/>
      <c r="J75" s="8"/>
    </row>
    <row r="76" spans="6:10" s="9" customFormat="1" ht="12.75">
      <c r="F76" s="23"/>
      <c r="J76" s="8"/>
    </row>
    <row r="77" spans="6:10" s="9" customFormat="1" ht="12.75">
      <c r="F77" s="23"/>
      <c r="J77" s="8"/>
    </row>
    <row r="78" spans="6:10" s="9" customFormat="1" ht="12.75">
      <c r="F78" s="23"/>
      <c r="J78" s="8"/>
    </row>
    <row r="79" spans="6:10" s="9" customFormat="1" ht="12.75">
      <c r="F79" s="23"/>
      <c r="J79" s="8"/>
    </row>
    <row r="80" spans="6:10" s="9" customFormat="1" ht="12.75">
      <c r="F80" s="23"/>
      <c r="J80" s="8"/>
    </row>
    <row r="81" spans="6:10" s="9" customFormat="1" ht="12.75">
      <c r="F81" s="23"/>
      <c r="J81" s="8"/>
    </row>
    <row r="82" spans="6:10" s="9" customFormat="1" ht="12.75">
      <c r="F82" s="23"/>
      <c r="J82" s="8"/>
    </row>
    <row r="83" spans="6:10" s="9" customFormat="1" ht="12.75">
      <c r="F83" s="23"/>
      <c r="J83" s="8"/>
    </row>
    <row r="84" spans="6:10" s="9" customFormat="1" ht="12.75">
      <c r="F84" s="23"/>
      <c r="J84" s="8"/>
    </row>
    <row r="85" spans="6:10" s="9" customFormat="1" ht="12.75">
      <c r="F85" s="23"/>
      <c r="J85" s="8"/>
    </row>
    <row r="86" spans="6:10" s="9" customFormat="1" ht="12.75">
      <c r="F86" s="23"/>
      <c r="J86" s="8"/>
    </row>
    <row r="87" spans="6:10" s="9" customFormat="1" ht="12.75">
      <c r="F87" s="23"/>
      <c r="J87" s="8"/>
    </row>
    <row r="88" spans="6:10" s="9" customFormat="1" ht="12.75">
      <c r="F88" s="23"/>
      <c r="J88" s="8"/>
    </row>
    <row r="89" spans="6:10" s="9" customFormat="1" ht="12.75">
      <c r="F89" s="23"/>
      <c r="J89" s="8"/>
    </row>
    <row r="90" spans="6:10" s="9" customFormat="1" ht="12.75">
      <c r="F90" s="23"/>
      <c r="J90" s="8"/>
    </row>
    <row r="91" spans="6:10" s="9" customFormat="1" ht="12.75">
      <c r="F91" s="23"/>
      <c r="J91" s="8"/>
    </row>
    <row r="92" spans="6:10" s="9" customFormat="1" ht="12.75">
      <c r="F92" s="23"/>
      <c r="J92" s="8"/>
    </row>
    <row r="93" spans="6:10" s="9" customFormat="1" ht="12.75">
      <c r="F93" s="23"/>
      <c r="J93" s="8"/>
    </row>
    <row r="94" spans="6:10" s="9" customFormat="1" ht="12.75">
      <c r="F94" s="23"/>
      <c r="J94" s="8"/>
    </row>
    <row r="95" spans="6:10" s="9" customFormat="1" ht="12.75">
      <c r="F95" s="23"/>
      <c r="J95" s="8"/>
    </row>
    <row r="96" spans="6:10" s="9" customFormat="1" ht="12.75">
      <c r="F96" s="23"/>
      <c r="J96" s="8"/>
    </row>
    <row r="97" spans="6:10" s="9" customFormat="1" ht="12.75">
      <c r="F97" s="23"/>
      <c r="J97" s="8"/>
    </row>
    <row r="98" spans="6:10" s="9" customFormat="1" ht="12.75">
      <c r="F98" s="23"/>
      <c r="J98" s="8"/>
    </row>
    <row r="99" spans="6:10" s="9" customFormat="1" ht="12.75">
      <c r="F99" s="23"/>
      <c r="J99" s="8"/>
    </row>
    <row r="100" spans="6:10" s="9" customFormat="1" ht="12.75">
      <c r="F100" s="23"/>
      <c r="J100" s="8"/>
    </row>
    <row r="101" spans="6:10" s="9" customFormat="1" ht="12.75">
      <c r="F101" s="23"/>
      <c r="J101" s="8"/>
    </row>
    <row r="102" spans="6:10" s="9" customFormat="1" ht="12.75">
      <c r="F102" s="23"/>
      <c r="J102" s="8"/>
    </row>
    <row r="103" spans="6:10" s="9" customFormat="1" ht="12.75">
      <c r="F103" s="23"/>
      <c r="J103" s="8"/>
    </row>
    <row r="104" spans="6:10" s="9" customFormat="1" ht="12.75">
      <c r="F104" s="23"/>
      <c r="J104" s="8"/>
    </row>
    <row r="105" spans="6:10" s="9" customFormat="1" ht="12.75">
      <c r="F105" s="23"/>
      <c r="J105" s="8"/>
    </row>
    <row r="106" spans="6:10" s="9" customFormat="1" ht="12.75">
      <c r="F106" s="23"/>
      <c r="J106" s="8"/>
    </row>
    <row r="107" spans="6:10" s="9" customFormat="1" ht="12.75">
      <c r="F107" s="23"/>
      <c r="J107" s="8"/>
    </row>
    <row r="108" spans="6:10" s="9" customFormat="1" ht="12.75">
      <c r="F108" s="23"/>
      <c r="J108" s="8"/>
    </row>
    <row r="109" spans="6:10" s="9" customFormat="1" ht="12.75">
      <c r="F109" s="23"/>
      <c r="J109" s="8"/>
    </row>
    <row r="110" spans="6:10" s="9" customFormat="1" ht="12.75">
      <c r="F110" s="23"/>
      <c r="J110" s="8"/>
    </row>
    <row r="111" spans="6:10" s="9" customFormat="1" ht="12.75">
      <c r="F111" s="23"/>
      <c r="J111" s="8"/>
    </row>
    <row r="112" spans="6:10" s="9" customFormat="1" ht="12.75">
      <c r="F112" s="23"/>
      <c r="J112" s="8"/>
    </row>
    <row r="113" spans="6:10" s="9" customFormat="1" ht="12.75">
      <c r="F113" s="23"/>
      <c r="J113" s="8"/>
    </row>
    <row r="114" spans="6:10" s="9" customFormat="1" ht="12.75">
      <c r="F114" s="23"/>
      <c r="J114" s="8"/>
    </row>
    <row r="115" spans="6:10" s="9" customFormat="1" ht="12.75">
      <c r="F115" s="23"/>
      <c r="J115" s="8"/>
    </row>
    <row r="116" spans="6:10" s="9" customFormat="1" ht="12.75">
      <c r="F116" s="23"/>
      <c r="J116" s="8"/>
    </row>
    <row r="117" spans="6:10" s="9" customFormat="1" ht="12.75">
      <c r="F117" s="23"/>
      <c r="J117" s="8"/>
    </row>
    <row r="118" spans="6:10" s="9" customFormat="1" ht="12.75">
      <c r="F118" s="23"/>
      <c r="J118" s="8"/>
    </row>
    <row r="119" spans="6:10" s="9" customFormat="1" ht="12.75">
      <c r="F119" s="23"/>
      <c r="J119" s="8"/>
    </row>
    <row r="120" spans="6:10" s="9" customFormat="1" ht="12.75">
      <c r="F120" s="23"/>
      <c r="J120" s="8"/>
    </row>
    <row r="121" spans="6:10" s="9" customFormat="1" ht="12.75">
      <c r="F121" s="23"/>
      <c r="J121" s="8"/>
    </row>
    <row r="122" spans="6:10" s="9" customFormat="1" ht="12.75">
      <c r="F122" s="23"/>
      <c r="J122" s="8"/>
    </row>
    <row r="123" spans="6:10" s="9" customFormat="1" ht="12.75">
      <c r="F123" s="23"/>
      <c r="J123" s="8"/>
    </row>
    <row r="124" spans="6:10" s="9" customFormat="1" ht="12.75">
      <c r="F124" s="23"/>
      <c r="J124" s="8"/>
    </row>
    <row r="125" spans="6:10" s="9" customFormat="1" ht="12.75">
      <c r="F125" s="23"/>
      <c r="J125" s="8"/>
    </row>
    <row r="126" spans="6:10" s="9" customFormat="1" ht="12.75">
      <c r="F126" s="23"/>
      <c r="J126" s="8"/>
    </row>
    <row r="127" spans="6:10" s="9" customFormat="1" ht="12.75">
      <c r="F127" s="23"/>
      <c r="J127" s="8"/>
    </row>
    <row r="128" spans="6:10" s="9" customFormat="1" ht="12.75">
      <c r="F128" s="23"/>
      <c r="J128" s="8"/>
    </row>
    <row r="129" spans="6:10" s="9" customFormat="1" ht="12.75">
      <c r="F129" s="23"/>
      <c r="J129" s="8"/>
    </row>
    <row r="130" spans="6:10" s="9" customFormat="1" ht="12.75">
      <c r="F130" s="23"/>
      <c r="J130" s="8"/>
    </row>
    <row r="131" spans="6:10" s="9" customFormat="1" ht="12.75">
      <c r="F131" s="23"/>
      <c r="J131" s="8"/>
    </row>
    <row r="132" spans="6:10" s="9" customFormat="1" ht="12.75">
      <c r="F132" s="23"/>
      <c r="J132" s="8"/>
    </row>
    <row r="133" spans="6:10" s="9" customFormat="1" ht="12.75">
      <c r="F133" s="23"/>
      <c r="J133" s="8"/>
    </row>
    <row r="134" spans="6:10" s="9" customFormat="1" ht="12.75">
      <c r="F134" s="23"/>
      <c r="J134" s="8"/>
    </row>
    <row r="135" spans="6:10" s="9" customFormat="1" ht="12.75">
      <c r="F135" s="23"/>
      <c r="J135" s="8"/>
    </row>
    <row r="136" spans="6:10" s="9" customFormat="1" ht="12.75">
      <c r="F136" s="23"/>
      <c r="J136" s="8"/>
    </row>
    <row r="137" spans="6:10" s="9" customFormat="1" ht="12.75">
      <c r="F137" s="23"/>
      <c r="J137" s="8"/>
    </row>
    <row r="138" spans="6:10" s="9" customFormat="1" ht="12.75">
      <c r="F138" s="23"/>
      <c r="J138" s="8"/>
    </row>
    <row r="139" spans="6:10" s="9" customFormat="1" ht="12.75">
      <c r="F139" s="23"/>
      <c r="J139" s="8"/>
    </row>
    <row r="140" spans="6:10" s="9" customFormat="1" ht="12.75">
      <c r="F140" s="23"/>
      <c r="J140" s="8"/>
    </row>
  </sheetData>
  <sheetProtection/>
  <mergeCells count="39">
    <mergeCell ref="K5:O5"/>
    <mergeCell ref="H42:K42"/>
    <mergeCell ref="K32:K33"/>
    <mergeCell ref="K14:K16"/>
    <mergeCell ref="K23:K24"/>
    <mergeCell ref="K21:K22"/>
    <mergeCell ref="B42:C42"/>
    <mergeCell ref="K34:K37"/>
    <mergeCell ref="C29:C31"/>
    <mergeCell ref="C34:C36"/>
    <mergeCell ref="K44:L44"/>
    <mergeCell ref="A40:B40"/>
    <mergeCell ref="C17:C18"/>
    <mergeCell ref="B9:K9"/>
    <mergeCell ref="D10:I10"/>
    <mergeCell ref="G14:J14"/>
    <mergeCell ref="J15:J16"/>
    <mergeCell ref="I15:I16"/>
    <mergeCell ref="K17:K18"/>
    <mergeCell ref="A14:A16"/>
    <mergeCell ref="B14:B16"/>
    <mergeCell ref="C14:C16"/>
    <mergeCell ref="D14:D16"/>
    <mergeCell ref="H15:H16"/>
    <mergeCell ref="K19:K20"/>
    <mergeCell ref="C19:C20"/>
    <mergeCell ref="E14:E16"/>
    <mergeCell ref="G15:G16"/>
    <mergeCell ref="F14:F16"/>
    <mergeCell ref="C21:C22"/>
    <mergeCell ref="C23:C24"/>
    <mergeCell ref="B46:C46"/>
    <mergeCell ref="K29:K31"/>
    <mergeCell ref="B45:C45"/>
    <mergeCell ref="J45:M45"/>
    <mergeCell ref="C32:C33"/>
    <mergeCell ref="B44:D44"/>
    <mergeCell ref="K26:K27"/>
    <mergeCell ref="C26:C27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2019-11-20T17:12:08Z</cp:lastPrinted>
  <dcterms:created xsi:type="dcterms:W3CDTF">1996-10-08T23:32:33Z</dcterms:created>
  <dcterms:modified xsi:type="dcterms:W3CDTF">2019-11-29T07:14:50Z</dcterms:modified>
  <cp:category/>
  <cp:version/>
  <cp:contentType/>
  <cp:contentStatus/>
</cp:coreProperties>
</file>