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Додаток 2" sheetId="1" r:id="rId1"/>
    <sheet name="Додаток 1" sheetId="2" r:id="rId2"/>
    <sheet name="Лист3" sheetId="3" r:id="rId3"/>
  </sheets>
  <definedNames>
    <definedName name="_xlnm.Print_Titles" localSheetId="0">'Додаток 2'!$3:$4</definedName>
  </definedNames>
  <calcPr calcId="125725"/>
</workbook>
</file>

<file path=xl/calcChain.xml><?xml version="1.0" encoding="utf-8"?>
<calcChain xmlns="http://schemas.openxmlformats.org/spreadsheetml/2006/main">
  <c r="K130" i="1"/>
  <c r="J130"/>
  <c r="F123"/>
  <c r="H69"/>
  <c r="I69"/>
  <c r="J69"/>
  <c r="K69"/>
  <c r="G69"/>
  <c r="F67"/>
  <c r="F97"/>
  <c r="F100"/>
  <c r="F99"/>
  <c r="F98"/>
  <c r="F128"/>
  <c r="F126"/>
  <c r="F125"/>
  <c r="F124"/>
  <c r="F122"/>
  <c r="F121"/>
  <c r="F120"/>
  <c r="F119"/>
  <c r="F118"/>
  <c r="F116"/>
  <c r="F115"/>
  <c r="F114"/>
  <c r="F113"/>
  <c r="F108"/>
  <c r="F111"/>
  <c r="F110"/>
  <c r="F109"/>
  <c r="F73"/>
  <c r="F72"/>
  <c r="F70"/>
  <c r="F71"/>
  <c r="H72"/>
  <c r="I72"/>
  <c r="J72"/>
  <c r="K72"/>
  <c r="G72"/>
  <c r="F62"/>
  <c r="F57"/>
  <c r="F45"/>
  <c r="F44"/>
  <c r="I43"/>
  <c r="J43"/>
  <c r="K43"/>
  <c r="F34"/>
  <c r="F51"/>
  <c r="F49"/>
  <c r="F50"/>
  <c r="G39"/>
  <c r="F14"/>
  <c r="H11"/>
  <c r="H6"/>
  <c r="H131"/>
  <c r="I131"/>
  <c r="J40"/>
  <c r="I40"/>
  <c r="H40"/>
  <c r="J8"/>
  <c r="J10"/>
  <c r="H10"/>
  <c r="K40"/>
  <c r="G40"/>
  <c r="F30"/>
  <c r="H39"/>
  <c r="I39"/>
  <c r="J39"/>
  <c r="K39"/>
  <c r="K38"/>
  <c r="J38"/>
  <c r="I38"/>
  <c r="G38"/>
  <c r="F19"/>
  <c r="H8"/>
  <c r="H38" s="1"/>
  <c r="F20"/>
  <c r="F18"/>
  <c r="K16"/>
  <c r="J16"/>
  <c r="I16"/>
  <c r="H16"/>
  <c r="G16"/>
  <c r="F15"/>
  <c r="F13"/>
  <c r="K11"/>
  <c r="J11"/>
  <c r="I11"/>
  <c r="G11"/>
  <c r="F33"/>
  <c r="F28"/>
  <c r="F10"/>
  <c r="F89"/>
  <c r="F88"/>
  <c r="F86"/>
  <c r="F56"/>
  <c r="F61"/>
  <c r="K71"/>
  <c r="J71"/>
  <c r="H71"/>
  <c r="I71"/>
  <c r="K59"/>
  <c r="J59"/>
  <c r="I59"/>
  <c r="H59"/>
  <c r="G59"/>
  <c r="F66"/>
  <c r="J125"/>
  <c r="K125"/>
  <c r="J124"/>
  <c r="J122" s="1"/>
  <c r="K124"/>
  <c r="J117"/>
  <c r="K117"/>
  <c r="J112"/>
  <c r="K112"/>
  <c r="J107"/>
  <c r="K107"/>
  <c r="K102"/>
  <c r="J102"/>
  <c r="K98"/>
  <c r="K96" s="1"/>
  <c r="K91"/>
  <c r="J91"/>
  <c r="J87"/>
  <c r="J85" s="1"/>
  <c r="J75"/>
  <c r="F39" l="1"/>
  <c r="F16"/>
  <c r="F8"/>
  <c r="F11"/>
  <c r="K122"/>
  <c r="F59"/>
  <c r="J80"/>
  <c r="I6"/>
  <c r="J6"/>
  <c r="K6"/>
  <c r="G6"/>
  <c r="K70"/>
  <c r="K128" s="1"/>
  <c r="F23"/>
  <c r="F7" i="2"/>
  <c r="K131" i="1"/>
  <c r="J131"/>
  <c r="E8" i="2" s="1"/>
  <c r="E7"/>
  <c r="K26" i="1"/>
  <c r="J26"/>
  <c r="I26"/>
  <c r="H26"/>
  <c r="G26"/>
  <c r="J64"/>
  <c r="K64"/>
  <c r="J54"/>
  <c r="K54"/>
  <c r="K48"/>
  <c r="J48"/>
  <c r="K31"/>
  <c r="J31"/>
  <c r="K21"/>
  <c r="J21"/>
  <c r="H70"/>
  <c r="K87"/>
  <c r="K85" s="1"/>
  <c r="G98"/>
  <c r="G96" s="1"/>
  <c r="J98"/>
  <c r="J96" s="1"/>
  <c r="I98"/>
  <c r="I96" s="1"/>
  <c r="H98"/>
  <c r="H91"/>
  <c r="I91"/>
  <c r="K80"/>
  <c r="F77"/>
  <c r="K75"/>
  <c r="J70"/>
  <c r="J128" s="1"/>
  <c r="E5" i="2" s="1"/>
  <c r="G31" i="1"/>
  <c r="I31"/>
  <c r="H31"/>
  <c r="H21"/>
  <c r="I21"/>
  <c r="G21"/>
  <c r="G107"/>
  <c r="H107"/>
  <c r="I107"/>
  <c r="G131"/>
  <c r="B8" i="2" s="1"/>
  <c r="C8"/>
  <c r="I87" i="1"/>
  <c r="H87"/>
  <c r="H85" s="1"/>
  <c r="G87"/>
  <c r="I85"/>
  <c r="H125"/>
  <c r="I125"/>
  <c r="G125"/>
  <c r="H124"/>
  <c r="I124"/>
  <c r="G124"/>
  <c r="I117"/>
  <c r="H117"/>
  <c r="G117"/>
  <c r="I112"/>
  <c r="H112"/>
  <c r="G112"/>
  <c r="F106"/>
  <c r="F105"/>
  <c r="F104"/>
  <c r="F103"/>
  <c r="I102"/>
  <c r="H102"/>
  <c r="G102"/>
  <c r="H96"/>
  <c r="H75"/>
  <c r="I75"/>
  <c r="G75"/>
  <c r="F95"/>
  <c r="F94"/>
  <c r="F93"/>
  <c r="F92"/>
  <c r="G91"/>
  <c r="F91" s="1"/>
  <c r="F117" l="1"/>
  <c r="F38"/>
  <c r="F87"/>
  <c r="F21"/>
  <c r="J36"/>
  <c r="F31"/>
  <c r="F112"/>
  <c r="I130"/>
  <c r="D7" i="2" s="1"/>
  <c r="H36" i="1"/>
  <c r="G36"/>
  <c r="F107"/>
  <c r="K129"/>
  <c r="K127" s="1"/>
  <c r="F5" i="2"/>
  <c r="J129" i="1"/>
  <c r="J127" s="1"/>
  <c r="F127" s="1"/>
  <c r="F8" i="2"/>
  <c r="F6"/>
  <c r="K36" i="1"/>
  <c r="I36"/>
  <c r="F102"/>
  <c r="G130"/>
  <c r="H130"/>
  <c r="F40"/>
  <c r="F26"/>
  <c r="F75"/>
  <c r="F96"/>
  <c r="F6"/>
  <c r="H122"/>
  <c r="F131"/>
  <c r="G85"/>
  <c r="F85" s="1"/>
  <c r="I122"/>
  <c r="G122"/>
  <c r="F83"/>
  <c r="F84"/>
  <c r="F81"/>
  <c r="F82"/>
  <c r="H80"/>
  <c r="I80"/>
  <c r="G80"/>
  <c r="I64"/>
  <c r="H64"/>
  <c r="G64"/>
  <c r="G48"/>
  <c r="I48"/>
  <c r="H48"/>
  <c r="G54"/>
  <c r="I54"/>
  <c r="I129"/>
  <c r="G71"/>
  <c r="G129" s="1"/>
  <c r="B6" i="2" s="1"/>
  <c r="I70" i="1"/>
  <c r="I128" s="1"/>
  <c r="H128"/>
  <c r="C5" i="2" s="1"/>
  <c r="G70" i="1"/>
  <c r="H54"/>
  <c r="H43"/>
  <c r="F43" s="1"/>
  <c r="F54" l="1"/>
  <c r="F36"/>
  <c r="F4" i="2"/>
  <c r="C7"/>
  <c r="B7"/>
  <c r="F130" i="1"/>
  <c r="D6" i="2"/>
  <c r="I127" i="1"/>
  <c r="E6" i="2"/>
  <c r="E4" s="1"/>
  <c r="F80" i="1"/>
  <c r="G128"/>
  <c r="G127" s="1"/>
  <c r="F64"/>
  <c r="H129"/>
  <c r="C6" i="2" s="1"/>
  <c r="F48" i="1"/>
  <c r="D5" i="2"/>
  <c r="D8"/>
  <c r="G8" s="1"/>
  <c r="C4" l="1"/>
  <c r="G7"/>
  <c r="B5"/>
  <c r="H127" i="1"/>
  <c r="F129"/>
  <c r="D4" i="2"/>
  <c r="G6"/>
  <c r="F69" i="1"/>
  <c r="B4" i="2" l="1"/>
  <c r="G4" s="1"/>
  <c r="G5"/>
</calcChain>
</file>

<file path=xl/sharedStrings.xml><?xml version="1.0" encoding="utf-8"?>
<sst xmlns="http://schemas.openxmlformats.org/spreadsheetml/2006/main" count="239" uniqueCount="105">
  <si>
    <t>Перелік заходів</t>
  </si>
  <si>
    <t>Строк вико-           нання заходу</t>
  </si>
  <si>
    <t>Джерела фінансування</t>
  </si>
  <si>
    <t>Вартість, тис. грн.</t>
  </si>
  <si>
    <t>Очікуваний результат</t>
  </si>
  <si>
    <t>1. Оновлення рухомого складу</t>
  </si>
  <si>
    <t>2019-2020</t>
  </si>
  <si>
    <t>Управління транспорту, транспортної інфраструктури та зв’язку ЧМР, комунальне підприємство «Чернігівське тролейбусне управління» ЧМР</t>
  </si>
  <si>
    <t>державний бюджет</t>
  </si>
  <si>
    <t>власні кошти підприємства</t>
  </si>
  <si>
    <t>інші джерела</t>
  </si>
  <si>
    <t>2. Модернізація інфраструктури</t>
  </si>
  <si>
    <t>Капітальний ремонт тролейбусної мережі за участю Державного фонду регіонального розвитку</t>
  </si>
  <si>
    <r>
      <t xml:space="preserve">Реконструкція контактної мережі тролейбуса протяжністю                                                                                                                   3 км, </t>
    </r>
    <r>
      <rPr>
        <sz val="11"/>
        <color theme="1"/>
        <rFont val="Times New Roman"/>
        <family val="1"/>
        <charset val="204"/>
      </rPr>
      <t>заміна 4,7 км кабельних ліній мережі 10 кВ</t>
    </r>
    <r>
      <rPr>
        <sz val="12"/>
        <color theme="1"/>
        <rFont val="Times New Roman"/>
        <family val="1"/>
        <charset val="204"/>
      </rPr>
      <t xml:space="preserve"> та капітальний ремонт обладнання 3 тягових підстанцій. </t>
    </r>
  </si>
  <si>
    <t>Управління транспорту, транспортної інфраструктури та зв’язку ЧМР, комунальне підприємство «Чернігівське тролейбусне управління» ЧМР, підрядна організація</t>
  </si>
  <si>
    <t>3. Розвиток маршрутної мережі</t>
  </si>
  <si>
    <t>4. Технічне оснащення</t>
  </si>
  <si>
    <t>1.1</t>
  </si>
  <si>
    <t>1.2</t>
  </si>
  <si>
    <t>1.3</t>
  </si>
  <si>
    <t>2.2</t>
  </si>
  <si>
    <t>2.3</t>
  </si>
  <si>
    <t>2.1</t>
  </si>
  <si>
    <t>2.4</t>
  </si>
  <si>
    <t>№ з/п</t>
  </si>
  <si>
    <t>5. Відновлення споруд</t>
  </si>
  <si>
    <t>3.1</t>
  </si>
  <si>
    <t>3.2</t>
  </si>
  <si>
    <t>4.1</t>
  </si>
  <si>
    <t>5.1</t>
  </si>
  <si>
    <t>5.2</t>
  </si>
  <si>
    <t>5.3</t>
  </si>
  <si>
    <t>2018-2019</t>
  </si>
  <si>
    <t>2018, 2020</t>
  </si>
  <si>
    <t>Комунальне підприємство «Чернігівське тролейбусне управління» ЧМР</t>
  </si>
  <si>
    <t>5.4</t>
  </si>
  <si>
    <t>Капітальний ремонт адміністративної будівлі комунального підприємства "Чернігівське тролейбусне управління" ЧМР</t>
  </si>
  <si>
    <t>Джерела фінансування, які пропонується залучити на виконання Програми</t>
  </si>
  <si>
    <t>2018 рік, тис. грн.</t>
  </si>
  <si>
    <t>2019 рік, тис. грн.</t>
  </si>
  <si>
    <t>2020 рік, тис. грн.</t>
  </si>
  <si>
    <t>Усього</t>
  </si>
  <si>
    <t>Усього, у т.ч.</t>
  </si>
  <si>
    <t>Усього за напрямом «Оновлення рухомого складу»</t>
  </si>
  <si>
    <t>Усього за напрямом «Модернізація інфраструктури»</t>
  </si>
  <si>
    <t>Усього за напрямом «Розвиток маршрутної мережі»</t>
  </si>
  <si>
    <t>Усього за напрямом «Технічне оснащення»</t>
  </si>
  <si>
    <t>Усього за напрямом «Відновлення споруд»</t>
  </si>
  <si>
    <t>Усього за Програмою</t>
  </si>
  <si>
    <t>Усього витрат на виконання Програми, тис. грн.</t>
  </si>
  <si>
    <t xml:space="preserve">Проведення проектно-кошторисних розрахунків щодо внесення змін у контактну мережу на ділянках 6 перехресть </t>
  </si>
  <si>
    <t xml:space="preserve">Поліпшення умов роботи інженерно-технічного персоналу </t>
  </si>
  <si>
    <t>2021 рік, тис. грн.</t>
  </si>
  <si>
    <t>Оновлення парку спецавто-транспорту дозволить  прискорити час виконання аварійно-ремонтних робіт об’єктів енерго-господарства</t>
  </si>
  <si>
    <t>Напрями діяльності та заходи Програми розвитку електричного транспорту м. Чернігова на 2018-2022 роки</t>
  </si>
  <si>
    <t>2022 рік, тис. грн.</t>
  </si>
  <si>
    <r>
      <t xml:space="preserve">
</t>
    </r>
    <r>
      <rPr>
        <sz val="14"/>
        <color theme="1"/>
        <rFont val="Times New Roman"/>
        <family val="1"/>
        <charset val="204"/>
      </rPr>
      <t>Ресурсне  забезпечення 
Програми розвитку електричного транспорту м. Чернігова 
на 2018-2022 роки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</si>
  <si>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2.5</t>
  </si>
  <si>
    <t>Придбання 40 од. (по 10 од. щорічно) нових низькопідлогових електричних автобусів з необхідним обладнанням, у т.ч. станції живлення</t>
  </si>
  <si>
    <t>Забезпечення постійності, регулярності та надійності роботи електротранспорту. Підвищення якості та збільшення обсягу надання послуг з перевезення пасажирів. Поліпшення екологічних характеристик міста.</t>
  </si>
  <si>
    <t>Підвищення якості та збільшення обсягу надання послуг з перевезення пасажирів. Поліпшення екологічних характеристик міста.</t>
  </si>
  <si>
    <t xml:space="preserve">Продовження терміну експлуатації старих тролейбусів. Економія фінансових ресурсів. </t>
  </si>
  <si>
    <t>2019-2022</t>
  </si>
  <si>
    <t>2018-2022</t>
  </si>
  <si>
    <t>Розробка транспортної моделі міста Чернігова. Створення нових та оптимізації старих напрямків руху громадського транспорту.</t>
  </si>
  <si>
    <t xml:space="preserve">Удосконалення схеми організації руху міського електротранспорту. </t>
  </si>
  <si>
    <t>Капітальний ремонт головного корпусу (відновлення  покрівлі, підлоги та ремонт 1-6-ї оглядових канав) КП "ЧТУ" ЧМР</t>
  </si>
  <si>
    <t>Капітальний ремонт будівлі цеху планових ремонтів (заміна  всіх  вікон  та  вітражу, заміна  воріт,  встановлення системи опалення) КП "ЧТУ" ЧМР</t>
  </si>
  <si>
    <t xml:space="preserve"> Підвищення якості здійснення обслуговування рухомого складу за рахунок поліпшення умов праці </t>
  </si>
  <si>
    <t>Капітальний ремонт  покрівель 7 тягових підстанцій (ТП-2, ТП-10 - 2018 рік, ТП-3,4,6,8,9 - 2020 рік)</t>
  </si>
  <si>
    <t>Забезпечення бесперебійної та безпечної роботи електрооблад-нання</t>
  </si>
  <si>
    <t xml:space="preserve">Придбання 6 од. нових низькопідлогових енергоефективних тролейбусів </t>
  </si>
  <si>
    <t>Виконавець, співвиконавці</t>
  </si>
  <si>
    <t xml:space="preserve">Управління транспорту, транспортної інфраструктури та зв’язку ЧМР, комунальне підприємство «Чернігівське тролейбусне управління» ЧМР, Міністерство інфраструктури України, Європейський інвестиційний банк </t>
  </si>
  <si>
    <t>1.4</t>
  </si>
  <si>
    <t>1.5</t>
  </si>
  <si>
    <t>1.6</t>
  </si>
  <si>
    <t>міський бюджет м. Чернігова</t>
  </si>
  <si>
    <t>2018 р.</t>
  </si>
  <si>
    <t>2022 р.</t>
  </si>
  <si>
    <t>2019 р.</t>
  </si>
  <si>
    <t>2020 р.</t>
  </si>
  <si>
    <t>2021 р.</t>
  </si>
  <si>
    <t xml:space="preserve">Виконання зобов'язань з погашення кредиту, наданого Європейським інвестиційним банком </t>
  </si>
  <si>
    <t xml:space="preserve">Виконання зобов'язань з погашення відсотків по кредиту, наданого Європейським інвестиційним банком </t>
  </si>
  <si>
    <t xml:space="preserve">Придбання орієнтовно 40 од.  нових низькопідлогових енергоефективних тролейбусів в рамках  міжнародної фінансової угоди з Європейським інвестиційним банком </t>
  </si>
  <si>
    <t xml:space="preserve">Забезпечення постійності, регулярності та надійності роботи електротранс-порту. </t>
  </si>
  <si>
    <t>Придбання спецавтотранспорту:   1. Автомобіль АТ-70М-041 або аналог (2019 р.)
2. Автовишка АП-17 або аналог (2019 р.).
3. Аварійний автомобіль (2020 р.).
4. Трактор (2020 р.). 
5. Пересувна електротехнічна лабораторія (2021 р).</t>
  </si>
  <si>
    <t>Капітальний ремонт 15 одиниць тролейбусів</t>
  </si>
  <si>
    <t>Реконструкція контактної мережі тролейбуса протяжністю                                                                                                                   20 км (по 5 км щороку)</t>
  </si>
  <si>
    <t xml:space="preserve">Капітальний ремонт кабельних ліній 10 кВ протяжністю                                                                                                                                 19,8 км (2019 р. - 4,8 км, 2020 р. - 5 км, 2021 р. - 5 км, 2022 р. - 5 км).                                  </t>
  </si>
  <si>
    <t>Заміна високовольтного обладнання тягових підстанцій - Комплектація ввідних комірок 10 кВ, загалом 13 комірок (2019 р. - 7, 2020 р. - 6)</t>
  </si>
  <si>
    <t>Заміна низьковольтного обладнання тягових підстанцій - комплектація ввідних комірок 600 В, загалом 49 комірок (2019 р.- 25, 2020 р. - 24)</t>
  </si>
  <si>
    <t>2019-2021</t>
  </si>
  <si>
    <t>Додаток 2 
до Програми розвитку електричного транспорту 
м. Чернігова на 2018-2022 роки</t>
  </si>
  <si>
    <t xml:space="preserve">інші джерела </t>
  </si>
  <si>
    <t>інші джерела, не заборонені законодавством</t>
  </si>
  <si>
    <t>Чернігівська обласна державна адміністрація, Управління транспорту, транспортної інфраструктури та зв’язку ЧМР, комунальне підприємство «Чернігівське тролейбусне управління» ЧМР</t>
  </si>
  <si>
    <t>Управління транспорту, транспортної інфраструктури та зв’язку ЧМР</t>
  </si>
  <si>
    <t>Забезпечення постійності, регулярності та надійності роботи електро-транспорту. Підвищення енергоефектив-ності тягових підстанцій. Виконання екологічних вимог до обладнання тягових підстанцій.</t>
  </si>
  <si>
    <t>Поліпшення якості перевезень. Отримання актуальних даних про пасажиро-потоки.</t>
  </si>
  <si>
    <t>Підвищення якості здійснення обслуговування рухомого складу. Підвищення енергоефектив-ності будівлі.</t>
  </si>
  <si>
    <t>Державний бюджет України</t>
  </si>
  <si>
    <t>власні кошти КП «ЧТУ» ЧМР</t>
  </si>
  <si>
    <t>Додаток 1 
до Програми розвитку електричного транспорту 
м. Чернігова на 2018-2022 роки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</si>
</sst>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0" fontId="2" fillId="0" borderId="15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1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49" fontId="0" fillId="0" borderId="0" xfId="0" applyNumberForma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4"/>
  <sheetViews>
    <sheetView tabSelected="1" view="pageLayout" topLeftCell="A124" zoomScaleNormal="100" workbookViewId="0">
      <selection activeCell="I130" sqref="I130"/>
    </sheetView>
  </sheetViews>
  <sheetFormatPr defaultRowHeight="15"/>
  <cols>
    <col min="1" max="1" width="3.85546875" style="82" customWidth="1"/>
    <col min="2" max="2" width="19.42578125" style="3" customWidth="1"/>
    <col min="3" max="3" width="6.85546875" style="3" customWidth="1"/>
    <col min="4" max="4" width="23.7109375" style="3" customWidth="1"/>
    <col min="5" max="5" width="15.140625" style="3" customWidth="1"/>
    <col min="6" max="6" width="10.140625" style="3" customWidth="1"/>
    <col min="7" max="7" width="8.7109375" style="3" customWidth="1"/>
    <col min="8" max="8" width="9.28515625" style="3" customWidth="1"/>
    <col min="9" max="9" width="9.5703125" style="3" customWidth="1"/>
    <col min="10" max="10" width="9.85546875" style="3" customWidth="1"/>
    <col min="11" max="11" width="9.42578125" style="3" customWidth="1"/>
    <col min="12" max="12" width="16.85546875" style="3" customWidth="1"/>
  </cols>
  <sheetData>
    <row r="1" spans="1:12" ht="62.25" customHeight="1">
      <c r="G1" s="73" t="s">
        <v>94</v>
      </c>
      <c r="H1" s="73"/>
      <c r="I1" s="73"/>
      <c r="J1" s="73"/>
      <c r="K1" s="73"/>
      <c r="L1" s="73"/>
    </row>
    <row r="2" spans="1:12" ht="21" customHeight="1">
      <c r="A2" s="37" t="s">
        <v>54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.75" customHeight="1">
      <c r="A3" s="53" t="s">
        <v>24</v>
      </c>
      <c r="B3" s="27" t="s">
        <v>0</v>
      </c>
      <c r="C3" s="27" t="s">
        <v>1</v>
      </c>
      <c r="D3" s="27" t="s">
        <v>72</v>
      </c>
      <c r="E3" s="27" t="s">
        <v>2</v>
      </c>
      <c r="F3" s="74" t="s">
        <v>3</v>
      </c>
      <c r="G3" s="75"/>
      <c r="H3" s="75"/>
      <c r="I3" s="75"/>
      <c r="J3" s="75"/>
      <c r="K3" s="76"/>
      <c r="L3" s="27" t="s">
        <v>4</v>
      </c>
    </row>
    <row r="4" spans="1:12" ht="15.75">
      <c r="A4" s="53"/>
      <c r="B4" s="27"/>
      <c r="C4" s="27"/>
      <c r="D4" s="27"/>
      <c r="E4" s="27"/>
      <c r="F4" s="5" t="s">
        <v>41</v>
      </c>
      <c r="G4" s="5" t="s">
        <v>78</v>
      </c>
      <c r="H4" s="5" t="s">
        <v>80</v>
      </c>
      <c r="I4" s="5" t="s">
        <v>81</v>
      </c>
      <c r="J4" s="5" t="s">
        <v>82</v>
      </c>
      <c r="K4" s="5" t="s">
        <v>79</v>
      </c>
      <c r="L4" s="27"/>
    </row>
    <row r="5" spans="1:12" ht="15.7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5.5" customHeight="1">
      <c r="A6" s="53" t="s">
        <v>17</v>
      </c>
      <c r="B6" s="27" t="s">
        <v>85</v>
      </c>
      <c r="C6" s="27">
        <v>2019</v>
      </c>
      <c r="D6" s="27" t="s">
        <v>73</v>
      </c>
      <c r="E6" s="6" t="s">
        <v>42</v>
      </c>
      <c r="F6" s="7">
        <f>SUM(G6:K6)</f>
        <v>223920</v>
      </c>
      <c r="G6" s="7">
        <f>SUM(G7:G10)</f>
        <v>0</v>
      </c>
      <c r="H6" s="7">
        <f>SUM(H7:H10)</f>
        <v>212724</v>
      </c>
      <c r="I6" s="7">
        <f t="shared" ref="I6:K6" si="0">SUM(I7:I10)</f>
        <v>0</v>
      </c>
      <c r="J6" s="7">
        <f t="shared" si="0"/>
        <v>11196</v>
      </c>
      <c r="K6" s="7">
        <f t="shared" si="0"/>
        <v>0</v>
      </c>
      <c r="L6" s="79" t="s">
        <v>59</v>
      </c>
    </row>
    <row r="7" spans="1:12" ht="34.5" customHeight="1">
      <c r="A7" s="53"/>
      <c r="B7" s="27"/>
      <c r="C7" s="27"/>
      <c r="D7" s="27"/>
      <c r="E7" s="5" t="s">
        <v>8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9">
        <v>0</v>
      </c>
      <c r="L7" s="80"/>
    </row>
    <row r="8" spans="1:12" ht="48.75" customHeight="1">
      <c r="A8" s="53"/>
      <c r="B8" s="27"/>
      <c r="C8" s="27"/>
      <c r="D8" s="27"/>
      <c r="E8" s="5" t="s">
        <v>77</v>
      </c>
      <c r="F8" s="8">
        <f>SUM(G8:K8)</f>
        <v>37320</v>
      </c>
      <c r="G8" s="8">
        <v>0</v>
      </c>
      <c r="H8" s="8">
        <f>H10*0.2</f>
        <v>35454</v>
      </c>
      <c r="I8" s="8">
        <v>0</v>
      </c>
      <c r="J8" s="8">
        <f>J10*0.2</f>
        <v>1866</v>
      </c>
      <c r="K8" s="9">
        <v>0</v>
      </c>
      <c r="L8" s="80"/>
    </row>
    <row r="9" spans="1:12" ht="39" customHeight="1">
      <c r="A9" s="53"/>
      <c r="B9" s="27"/>
      <c r="C9" s="27"/>
      <c r="D9" s="27"/>
      <c r="E9" s="5" t="s">
        <v>9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v>0</v>
      </c>
      <c r="L9" s="80"/>
    </row>
    <row r="10" spans="1:12" ht="72" customHeight="1">
      <c r="A10" s="53"/>
      <c r="B10" s="27"/>
      <c r="C10" s="27"/>
      <c r="D10" s="27"/>
      <c r="E10" s="19" t="s">
        <v>95</v>
      </c>
      <c r="F10" s="8">
        <f>SUM(G10:K10)</f>
        <v>186600</v>
      </c>
      <c r="G10" s="8">
        <v>0</v>
      </c>
      <c r="H10" s="8">
        <f>5700*31.1</f>
        <v>177270</v>
      </c>
      <c r="I10" s="8">
        <v>0</v>
      </c>
      <c r="J10" s="8">
        <f>300*31.1</f>
        <v>9330</v>
      </c>
      <c r="K10" s="9">
        <v>0</v>
      </c>
      <c r="L10" s="80"/>
    </row>
    <row r="11" spans="1:12" ht="24.75" customHeight="1">
      <c r="A11" s="83" t="s">
        <v>18</v>
      </c>
      <c r="B11" s="30" t="s">
        <v>83</v>
      </c>
      <c r="C11" s="30" t="s">
        <v>62</v>
      </c>
      <c r="D11" s="30" t="s">
        <v>34</v>
      </c>
      <c r="E11" s="6" t="s">
        <v>42</v>
      </c>
      <c r="F11" s="7">
        <f>SUM(G11:K11)</f>
        <v>29687</v>
      </c>
      <c r="G11" s="7">
        <f>SUM(G12:G15)</f>
        <v>0</v>
      </c>
      <c r="H11" s="7">
        <f t="shared" ref="H11:K11" si="1">SUM(H12:H15)</f>
        <v>4241</v>
      </c>
      <c r="I11" s="7">
        <f t="shared" si="1"/>
        <v>8482</v>
      </c>
      <c r="J11" s="7">
        <f t="shared" si="1"/>
        <v>8482</v>
      </c>
      <c r="K11" s="7">
        <f t="shared" si="1"/>
        <v>8482</v>
      </c>
      <c r="L11" s="80"/>
    </row>
    <row r="12" spans="1:12" ht="30" customHeight="1">
      <c r="A12" s="84"/>
      <c r="B12" s="31"/>
      <c r="C12" s="31"/>
      <c r="D12" s="31"/>
      <c r="E12" s="5" t="s">
        <v>8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9">
        <v>0</v>
      </c>
      <c r="L12" s="80"/>
    </row>
    <row r="13" spans="1:12" ht="46.5" customHeight="1">
      <c r="A13" s="84"/>
      <c r="B13" s="31"/>
      <c r="C13" s="31"/>
      <c r="D13" s="31"/>
      <c r="E13" s="5" t="s">
        <v>77</v>
      </c>
      <c r="F13" s="8">
        <f>SUM(G13:K13)</f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0"/>
    </row>
    <row r="14" spans="1:12" ht="30.75" customHeight="1">
      <c r="A14" s="84"/>
      <c r="B14" s="31"/>
      <c r="C14" s="31"/>
      <c r="D14" s="31"/>
      <c r="E14" s="5" t="s">
        <v>9</v>
      </c>
      <c r="F14" s="8">
        <f>SUM(G14:K14)</f>
        <v>29687</v>
      </c>
      <c r="G14" s="8">
        <v>0</v>
      </c>
      <c r="H14" s="8">
        <v>4241</v>
      </c>
      <c r="I14" s="8">
        <v>8482</v>
      </c>
      <c r="J14" s="8">
        <v>8482</v>
      </c>
      <c r="K14" s="8">
        <v>8482</v>
      </c>
      <c r="L14" s="80"/>
    </row>
    <row r="15" spans="1:12" ht="18.75" customHeight="1">
      <c r="A15" s="85"/>
      <c r="B15" s="32"/>
      <c r="C15" s="32"/>
      <c r="D15" s="32"/>
      <c r="E15" s="5" t="s">
        <v>10</v>
      </c>
      <c r="F15" s="8">
        <f>SUM(G15:K15)</f>
        <v>0</v>
      </c>
      <c r="G15" s="8">
        <v>0</v>
      </c>
      <c r="H15" s="8">
        <v>0</v>
      </c>
      <c r="I15" s="8">
        <v>0</v>
      </c>
      <c r="J15" s="8">
        <v>0</v>
      </c>
      <c r="K15" s="9">
        <v>0</v>
      </c>
      <c r="L15" s="80"/>
    </row>
    <row r="16" spans="1:12" ht="22.5" customHeight="1">
      <c r="A16" s="83" t="s">
        <v>19</v>
      </c>
      <c r="B16" s="30" t="s">
        <v>84</v>
      </c>
      <c r="C16" s="30" t="s">
        <v>62</v>
      </c>
      <c r="D16" s="30"/>
      <c r="E16" s="6" t="s">
        <v>42</v>
      </c>
      <c r="F16" s="7">
        <f>SUM(G16:K16)</f>
        <v>11123</v>
      </c>
      <c r="G16" s="7">
        <f>SUM(G17:G20)</f>
        <v>0</v>
      </c>
      <c r="H16" s="7">
        <f>SUM(H17:H20)</f>
        <v>949</v>
      </c>
      <c r="I16" s="7">
        <f t="shared" ref="I16:K16" si="2">SUM(I17:I20)</f>
        <v>3475</v>
      </c>
      <c r="J16" s="7">
        <f t="shared" si="2"/>
        <v>3388</v>
      </c>
      <c r="K16" s="7">
        <f t="shared" si="2"/>
        <v>3311</v>
      </c>
      <c r="L16" s="80"/>
    </row>
    <row r="17" spans="1:12" ht="30.75" customHeight="1">
      <c r="A17" s="84"/>
      <c r="B17" s="31"/>
      <c r="C17" s="31"/>
      <c r="D17" s="31"/>
      <c r="E17" s="5" t="s">
        <v>8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9">
        <v>0</v>
      </c>
      <c r="L17" s="80"/>
    </row>
    <row r="18" spans="1:12" ht="45" customHeight="1">
      <c r="A18" s="84"/>
      <c r="B18" s="31"/>
      <c r="C18" s="31"/>
      <c r="D18" s="31"/>
      <c r="E18" s="5" t="s">
        <v>77</v>
      </c>
      <c r="F18" s="8">
        <f>SUM(G18:K18)</f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0"/>
    </row>
    <row r="19" spans="1:12" ht="33" customHeight="1">
      <c r="A19" s="84"/>
      <c r="B19" s="31"/>
      <c r="C19" s="31"/>
      <c r="D19" s="31"/>
      <c r="E19" s="5" t="s">
        <v>9</v>
      </c>
      <c r="F19" s="8">
        <f>SUM(G19:K19)</f>
        <v>11123</v>
      </c>
      <c r="G19" s="8">
        <v>0</v>
      </c>
      <c r="H19" s="8">
        <v>949</v>
      </c>
      <c r="I19" s="8">
        <v>3475</v>
      </c>
      <c r="J19" s="8">
        <v>3388</v>
      </c>
      <c r="K19" s="9">
        <v>3311</v>
      </c>
      <c r="L19" s="80"/>
    </row>
    <row r="20" spans="1:12" ht="23.25" customHeight="1">
      <c r="A20" s="85"/>
      <c r="B20" s="32"/>
      <c r="C20" s="32"/>
      <c r="D20" s="32"/>
      <c r="E20" s="5" t="s">
        <v>10</v>
      </c>
      <c r="F20" s="8">
        <f>SUM(G20:K20)</f>
        <v>0</v>
      </c>
      <c r="G20" s="8">
        <v>0</v>
      </c>
      <c r="H20" s="8">
        <v>0</v>
      </c>
      <c r="I20" s="8">
        <v>0</v>
      </c>
      <c r="J20" s="8">
        <v>0</v>
      </c>
      <c r="K20" s="9">
        <v>0</v>
      </c>
      <c r="L20" s="80"/>
    </row>
    <row r="21" spans="1:12" ht="23.25" customHeight="1">
      <c r="A21" s="53" t="s">
        <v>74</v>
      </c>
      <c r="B21" s="27" t="s">
        <v>71</v>
      </c>
      <c r="C21" s="27">
        <v>2018</v>
      </c>
      <c r="D21" s="27" t="s">
        <v>7</v>
      </c>
      <c r="E21" s="6" t="s">
        <v>42</v>
      </c>
      <c r="F21" s="7">
        <f>SUM(G21:K21)</f>
        <v>30000</v>
      </c>
      <c r="G21" s="7">
        <f>SUM(G22:G25)</f>
        <v>30000</v>
      </c>
      <c r="H21" s="7">
        <f t="shared" ref="H21:K21" si="3">SUM(H22:H25)</f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80"/>
    </row>
    <row r="22" spans="1:12" ht="31.5" customHeight="1">
      <c r="A22" s="53"/>
      <c r="B22" s="27"/>
      <c r="C22" s="27"/>
      <c r="D22" s="27"/>
      <c r="E22" s="5" t="s">
        <v>8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9">
        <v>0</v>
      </c>
      <c r="L22" s="80"/>
    </row>
    <row r="23" spans="1:12" ht="47.25" customHeight="1">
      <c r="A23" s="53"/>
      <c r="B23" s="27"/>
      <c r="C23" s="27"/>
      <c r="D23" s="27"/>
      <c r="E23" s="5" t="s">
        <v>77</v>
      </c>
      <c r="F23" s="8">
        <f>SUM(G23:K23)</f>
        <v>30000</v>
      </c>
      <c r="G23" s="8">
        <v>30000</v>
      </c>
      <c r="H23" s="8">
        <v>0</v>
      </c>
      <c r="I23" s="8">
        <v>0</v>
      </c>
      <c r="J23" s="8">
        <v>0</v>
      </c>
      <c r="K23" s="9">
        <v>0</v>
      </c>
      <c r="L23" s="80"/>
    </row>
    <row r="24" spans="1:12" ht="30" customHeight="1">
      <c r="A24" s="53"/>
      <c r="B24" s="27"/>
      <c r="C24" s="27"/>
      <c r="D24" s="27"/>
      <c r="E24" s="5" t="s">
        <v>9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9">
        <v>0</v>
      </c>
      <c r="L24" s="80"/>
    </row>
    <row r="25" spans="1:12" ht="24" customHeight="1">
      <c r="A25" s="53"/>
      <c r="B25" s="27"/>
      <c r="C25" s="27"/>
      <c r="D25" s="27"/>
      <c r="E25" s="5" t="s">
        <v>10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9">
        <v>0</v>
      </c>
      <c r="L25" s="81"/>
    </row>
    <row r="26" spans="1:12" ht="27" customHeight="1">
      <c r="A26" s="83" t="s">
        <v>75</v>
      </c>
      <c r="B26" s="27" t="s">
        <v>58</v>
      </c>
      <c r="C26" s="27" t="s">
        <v>62</v>
      </c>
      <c r="D26" s="27" t="s">
        <v>7</v>
      </c>
      <c r="E26" s="6" t="s">
        <v>42</v>
      </c>
      <c r="F26" s="7">
        <f>SUM(G26:K26)</f>
        <v>216000</v>
      </c>
      <c r="G26" s="7">
        <f>SUM(G27:G30)</f>
        <v>0</v>
      </c>
      <c r="H26" s="7">
        <f t="shared" ref="H26:K26" si="4">SUM(H27:H30)</f>
        <v>54000</v>
      </c>
      <c r="I26" s="7">
        <f t="shared" si="4"/>
        <v>54000</v>
      </c>
      <c r="J26" s="10">
        <f t="shared" si="4"/>
        <v>54000</v>
      </c>
      <c r="K26" s="10">
        <f t="shared" si="4"/>
        <v>54000</v>
      </c>
      <c r="L26" s="30" t="s">
        <v>60</v>
      </c>
    </row>
    <row r="27" spans="1:12" ht="31.5" customHeight="1">
      <c r="A27" s="84"/>
      <c r="B27" s="27"/>
      <c r="C27" s="27"/>
      <c r="D27" s="27"/>
      <c r="E27" s="5" t="s">
        <v>8</v>
      </c>
      <c r="F27" s="8">
        <v>0</v>
      </c>
      <c r="G27" s="8">
        <v>0</v>
      </c>
      <c r="H27" s="8">
        <v>0</v>
      </c>
      <c r="I27" s="8">
        <v>0</v>
      </c>
      <c r="J27" s="11">
        <v>0</v>
      </c>
      <c r="K27" s="12">
        <v>0</v>
      </c>
      <c r="L27" s="31"/>
    </row>
    <row r="28" spans="1:12" ht="46.5" customHeight="1">
      <c r="A28" s="84"/>
      <c r="B28" s="27"/>
      <c r="C28" s="27"/>
      <c r="D28" s="27"/>
      <c r="E28" s="5" t="s">
        <v>77</v>
      </c>
      <c r="F28" s="8">
        <f>SUM(G28:K28)</f>
        <v>108000</v>
      </c>
      <c r="G28" s="8">
        <v>0</v>
      </c>
      <c r="H28" s="8">
        <v>27000</v>
      </c>
      <c r="I28" s="8">
        <v>27000</v>
      </c>
      <c r="J28" s="8">
        <v>27000</v>
      </c>
      <c r="K28" s="8">
        <v>27000</v>
      </c>
      <c r="L28" s="31"/>
    </row>
    <row r="29" spans="1:12" ht="33.75" customHeight="1">
      <c r="A29" s="84"/>
      <c r="B29" s="27"/>
      <c r="C29" s="27"/>
      <c r="D29" s="27"/>
      <c r="E29" s="5" t="s">
        <v>9</v>
      </c>
      <c r="F29" s="8">
        <v>0</v>
      </c>
      <c r="G29" s="8">
        <v>0</v>
      </c>
      <c r="H29" s="8">
        <v>0</v>
      </c>
      <c r="I29" s="8">
        <v>0</v>
      </c>
      <c r="J29" s="11">
        <v>0</v>
      </c>
      <c r="K29" s="12">
        <v>0</v>
      </c>
      <c r="L29" s="31"/>
    </row>
    <row r="30" spans="1:12" ht="22.5" customHeight="1">
      <c r="A30" s="85"/>
      <c r="B30" s="27"/>
      <c r="C30" s="27"/>
      <c r="D30" s="27"/>
      <c r="E30" s="19" t="s">
        <v>95</v>
      </c>
      <c r="F30" s="8">
        <f>SUM(G30:K30)</f>
        <v>108000</v>
      </c>
      <c r="G30" s="8">
        <v>0</v>
      </c>
      <c r="H30" s="8">
        <v>27000</v>
      </c>
      <c r="I30" s="8">
        <v>27000</v>
      </c>
      <c r="J30" s="8">
        <v>27000</v>
      </c>
      <c r="K30" s="8">
        <v>27000</v>
      </c>
      <c r="L30" s="32"/>
    </row>
    <row r="31" spans="1:12" ht="21.75" customHeight="1">
      <c r="A31" s="53" t="s">
        <v>76</v>
      </c>
      <c r="B31" s="27" t="s">
        <v>88</v>
      </c>
      <c r="C31" s="27" t="s">
        <v>63</v>
      </c>
      <c r="D31" s="27" t="s">
        <v>7</v>
      </c>
      <c r="E31" s="6" t="s">
        <v>42</v>
      </c>
      <c r="F31" s="7">
        <f>SUM(G31:K31)</f>
        <v>18750</v>
      </c>
      <c r="G31" s="7">
        <f>SUM(G32:G35)</f>
        <v>3750</v>
      </c>
      <c r="H31" s="7">
        <f>SUM(H32:H35)</f>
        <v>3750</v>
      </c>
      <c r="I31" s="7">
        <f>SUM(I32:I35)</f>
        <v>3750</v>
      </c>
      <c r="J31" s="7">
        <f>SUM(J32:J35)</f>
        <v>3750</v>
      </c>
      <c r="K31" s="7">
        <f>SUM(K32:K35)</f>
        <v>3750</v>
      </c>
      <c r="L31" s="27" t="s">
        <v>61</v>
      </c>
    </row>
    <row r="32" spans="1:12" ht="29.25" customHeight="1">
      <c r="A32" s="53"/>
      <c r="B32" s="27"/>
      <c r="C32" s="27"/>
      <c r="D32" s="27"/>
      <c r="E32" s="5" t="s">
        <v>8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9">
        <v>0</v>
      </c>
      <c r="L32" s="27"/>
    </row>
    <row r="33" spans="1:12" ht="45" customHeight="1">
      <c r="A33" s="53"/>
      <c r="B33" s="27"/>
      <c r="C33" s="27"/>
      <c r="D33" s="27"/>
      <c r="E33" s="5" t="s">
        <v>77</v>
      </c>
      <c r="F33" s="8">
        <f>SUM(G33:K33)</f>
        <v>15000</v>
      </c>
      <c r="G33" s="8">
        <v>3000</v>
      </c>
      <c r="H33" s="8">
        <v>3000</v>
      </c>
      <c r="I33" s="8">
        <v>3000</v>
      </c>
      <c r="J33" s="8">
        <v>3000</v>
      </c>
      <c r="K33" s="8">
        <v>3000</v>
      </c>
      <c r="L33" s="27"/>
    </row>
    <row r="34" spans="1:12" ht="31.5">
      <c r="A34" s="53"/>
      <c r="B34" s="27"/>
      <c r="C34" s="27"/>
      <c r="D34" s="27"/>
      <c r="E34" s="5" t="s">
        <v>9</v>
      </c>
      <c r="F34" s="8">
        <f>SUM(G34:K34)</f>
        <v>3750</v>
      </c>
      <c r="G34" s="8">
        <v>750</v>
      </c>
      <c r="H34" s="8">
        <v>750</v>
      </c>
      <c r="I34" s="8">
        <v>750</v>
      </c>
      <c r="J34" s="8">
        <v>750</v>
      </c>
      <c r="K34" s="8">
        <v>750</v>
      </c>
      <c r="L34" s="27"/>
    </row>
    <row r="35" spans="1:12" ht="39" customHeight="1">
      <c r="A35" s="53"/>
      <c r="B35" s="27"/>
      <c r="C35" s="27"/>
      <c r="D35" s="27"/>
      <c r="E35" s="5" t="s">
        <v>10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9">
        <v>0</v>
      </c>
      <c r="L35" s="27"/>
    </row>
    <row r="36" spans="1:12" ht="15.75">
      <c r="A36" s="51" t="s">
        <v>43</v>
      </c>
      <c r="B36" s="51"/>
      <c r="C36" s="51"/>
      <c r="D36" s="51"/>
      <c r="E36" s="6" t="s">
        <v>42</v>
      </c>
      <c r="F36" s="10">
        <f>SUM(G36:K36)</f>
        <v>529480</v>
      </c>
      <c r="G36" s="7">
        <f>SUM(G37:G40)</f>
        <v>33750</v>
      </c>
      <c r="H36" s="7">
        <f>SUM(H37:H40)</f>
        <v>275664</v>
      </c>
      <c r="I36" s="7">
        <f>SUM(I37:I40)</f>
        <v>69707</v>
      </c>
      <c r="J36" s="7">
        <f>SUM(J37:J40)</f>
        <v>80816</v>
      </c>
      <c r="K36" s="7">
        <f>SUM(K37:K40)</f>
        <v>69543</v>
      </c>
      <c r="L36" s="27"/>
    </row>
    <row r="37" spans="1:12" ht="31.5">
      <c r="A37" s="51"/>
      <c r="B37" s="51"/>
      <c r="C37" s="51"/>
      <c r="D37" s="51"/>
      <c r="E37" s="6" t="s">
        <v>8</v>
      </c>
      <c r="F37" s="10">
        <v>0</v>
      </c>
      <c r="G37" s="7">
        <v>0</v>
      </c>
      <c r="H37" s="7">
        <v>0</v>
      </c>
      <c r="I37" s="7">
        <v>0</v>
      </c>
      <c r="J37" s="7">
        <v>0</v>
      </c>
      <c r="K37" s="13">
        <v>0</v>
      </c>
      <c r="L37" s="27"/>
    </row>
    <row r="38" spans="1:12" ht="48.75" customHeight="1">
      <c r="A38" s="51"/>
      <c r="B38" s="51"/>
      <c r="C38" s="51"/>
      <c r="D38" s="51"/>
      <c r="E38" s="6" t="s">
        <v>77</v>
      </c>
      <c r="F38" s="10">
        <f>SUM(G38:K38)</f>
        <v>190320</v>
      </c>
      <c r="G38" s="7">
        <f>SUM(G33+G23+G8+G28+G18+G13)</f>
        <v>33000</v>
      </c>
      <c r="H38" s="7">
        <f>SUM(H33+H23+H8+H28+H18+H13)</f>
        <v>65454</v>
      </c>
      <c r="I38" s="7">
        <f>SUM(I33+I23+I8+I28+I18+I13)</f>
        <v>30000</v>
      </c>
      <c r="J38" s="7">
        <f>SUM(J33+J23+J8+J28+J18+J13)</f>
        <v>31866</v>
      </c>
      <c r="K38" s="7">
        <f>SUM(K33+K23+K8+K28+K18+K13)</f>
        <v>30000</v>
      </c>
      <c r="L38" s="27"/>
    </row>
    <row r="39" spans="1:12" ht="30.75" customHeight="1">
      <c r="A39" s="51"/>
      <c r="B39" s="51"/>
      <c r="C39" s="51"/>
      <c r="D39" s="51"/>
      <c r="E39" s="6" t="s">
        <v>9</v>
      </c>
      <c r="F39" s="10">
        <f>SUM(G39:K39)</f>
        <v>44560</v>
      </c>
      <c r="G39" s="7">
        <f>SUM(G34+G24+G9+G29+G19+G14)</f>
        <v>750</v>
      </c>
      <c r="H39" s="7">
        <f t="shared" ref="H39:K39" si="5">SUM(H34+H24+H9+H29+H19+H14)</f>
        <v>5940</v>
      </c>
      <c r="I39" s="7">
        <f t="shared" si="5"/>
        <v>12707</v>
      </c>
      <c r="J39" s="7">
        <f t="shared" si="5"/>
        <v>12620</v>
      </c>
      <c r="K39" s="7">
        <f t="shared" si="5"/>
        <v>12543</v>
      </c>
      <c r="L39" s="27"/>
    </row>
    <row r="40" spans="1:12" ht="36" customHeight="1">
      <c r="A40" s="51"/>
      <c r="B40" s="51"/>
      <c r="C40" s="51"/>
      <c r="D40" s="51"/>
      <c r="E40" s="6" t="s">
        <v>10</v>
      </c>
      <c r="F40" s="10">
        <f>SUM(G40:K40)</f>
        <v>294600</v>
      </c>
      <c r="G40" s="7">
        <f>SUM(G35+G25+G10+G30+G20+G15)</f>
        <v>0</v>
      </c>
      <c r="H40" s="7">
        <f>SUM(H35+H25+H10+H30+H20+H15)</f>
        <v>204270</v>
      </c>
      <c r="I40" s="7">
        <f>SUM(I35+I25+I10+I30+I20+I15)</f>
        <v>27000</v>
      </c>
      <c r="J40" s="7">
        <f>SUM(J35+J25+J10+J30+J20+J15)</f>
        <v>36330</v>
      </c>
      <c r="K40" s="7">
        <f>SUM(K35+K25+K10+K30+K20+K15)</f>
        <v>27000</v>
      </c>
      <c r="L40" s="27"/>
    </row>
    <row r="41" spans="1:12" s="26" customFormat="1" ht="126.75" customHeight="1">
      <c r="A41" s="23"/>
      <c r="B41" s="21"/>
      <c r="C41" s="21"/>
      <c r="D41" s="21"/>
      <c r="E41" s="21"/>
      <c r="F41" s="24"/>
      <c r="G41" s="25"/>
      <c r="H41" s="25"/>
      <c r="I41" s="25"/>
      <c r="J41" s="25"/>
      <c r="K41" s="25"/>
      <c r="L41" s="4"/>
    </row>
    <row r="42" spans="1:12" ht="16.5" customHeight="1">
      <c r="A42" s="29" t="s">
        <v>11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ht="15.75">
      <c r="A43" s="53" t="s">
        <v>22</v>
      </c>
      <c r="B43" s="36" t="s">
        <v>12</v>
      </c>
      <c r="C43" s="27">
        <v>2019</v>
      </c>
      <c r="D43" s="27" t="s">
        <v>97</v>
      </c>
      <c r="E43" s="6" t="s">
        <v>42</v>
      </c>
      <c r="F43" s="14">
        <f>SUM(G43:K43)</f>
        <v>95036</v>
      </c>
      <c r="G43" s="14">
        <v>0</v>
      </c>
      <c r="H43" s="14">
        <f>SUM(H44:H47)</f>
        <v>23759</v>
      </c>
      <c r="I43" s="14">
        <f t="shared" ref="I43:K43" si="6">SUM(I44:I47)</f>
        <v>23759</v>
      </c>
      <c r="J43" s="14">
        <f t="shared" si="6"/>
        <v>23759</v>
      </c>
      <c r="K43" s="14">
        <f t="shared" si="6"/>
        <v>23759</v>
      </c>
      <c r="L43" s="27" t="s">
        <v>13</v>
      </c>
    </row>
    <row r="44" spans="1:12" ht="31.5">
      <c r="A44" s="53"/>
      <c r="B44" s="36"/>
      <c r="C44" s="27"/>
      <c r="D44" s="27"/>
      <c r="E44" s="5" t="s">
        <v>8</v>
      </c>
      <c r="F44" s="15">
        <f>SUM(G44:K44)</f>
        <v>85532</v>
      </c>
      <c r="G44" s="15">
        <v>0</v>
      </c>
      <c r="H44" s="15">
        <v>21383</v>
      </c>
      <c r="I44" s="15">
        <v>21383</v>
      </c>
      <c r="J44" s="15">
        <v>21383</v>
      </c>
      <c r="K44" s="15">
        <v>21383</v>
      </c>
      <c r="L44" s="27"/>
    </row>
    <row r="45" spans="1:12" ht="47.25">
      <c r="A45" s="53"/>
      <c r="B45" s="36"/>
      <c r="C45" s="27"/>
      <c r="D45" s="27"/>
      <c r="E45" s="5" t="s">
        <v>77</v>
      </c>
      <c r="F45" s="15">
        <f>SUM(G45:K45)</f>
        <v>9504</v>
      </c>
      <c r="G45" s="15">
        <v>0</v>
      </c>
      <c r="H45" s="15">
        <v>2376</v>
      </c>
      <c r="I45" s="15">
        <v>2376</v>
      </c>
      <c r="J45" s="15">
        <v>2376</v>
      </c>
      <c r="K45" s="15">
        <v>2376</v>
      </c>
      <c r="L45" s="27"/>
    </row>
    <row r="46" spans="1:12" ht="31.5" customHeight="1">
      <c r="A46" s="53"/>
      <c r="B46" s="36"/>
      <c r="C46" s="27"/>
      <c r="D46" s="27"/>
      <c r="E46" s="5" t="s">
        <v>9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6">
        <v>0</v>
      </c>
      <c r="L46" s="27"/>
    </row>
    <row r="47" spans="1:12" ht="69" customHeight="1">
      <c r="A47" s="53"/>
      <c r="B47" s="36"/>
      <c r="C47" s="27"/>
      <c r="D47" s="27"/>
      <c r="E47" s="5" t="s">
        <v>10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6">
        <v>0</v>
      </c>
      <c r="L47" s="27"/>
    </row>
    <row r="48" spans="1:12" ht="18.75" customHeight="1">
      <c r="A48" s="53" t="s">
        <v>20</v>
      </c>
      <c r="B48" s="27" t="s">
        <v>89</v>
      </c>
      <c r="C48" s="27" t="s">
        <v>62</v>
      </c>
      <c r="D48" s="27" t="s">
        <v>7</v>
      </c>
      <c r="E48" s="6" t="s">
        <v>42</v>
      </c>
      <c r="F48" s="14">
        <f>SUM(G48:K48)</f>
        <v>20000</v>
      </c>
      <c r="G48" s="14">
        <f>SUM(G49:G52)</f>
        <v>0</v>
      </c>
      <c r="H48" s="14">
        <f>SUM(H49:H52)</f>
        <v>5000</v>
      </c>
      <c r="I48" s="14">
        <f>SUM(I49:I52)</f>
        <v>5000</v>
      </c>
      <c r="J48" s="14">
        <f>SUM(J49:J52)</f>
        <v>5000</v>
      </c>
      <c r="K48" s="14">
        <f>SUM(K49:K52)</f>
        <v>5000</v>
      </c>
      <c r="L48" s="27" t="s">
        <v>86</v>
      </c>
    </row>
    <row r="49" spans="1:12" ht="33.75" customHeight="1">
      <c r="A49" s="53"/>
      <c r="B49" s="27"/>
      <c r="C49" s="27"/>
      <c r="D49" s="27"/>
      <c r="E49" s="5" t="s">
        <v>8</v>
      </c>
      <c r="F49" s="15">
        <f>SUM(G49:K49)</f>
        <v>0</v>
      </c>
      <c r="G49" s="15">
        <v>0</v>
      </c>
      <c r="H49" s="15">
        <v>0</v>
      </c>
      <c r="I49" s="15">
        <v>0</v>
      </c>
      <c r="J49" s="15">
        <v>0</v>
      </c>
      <c r="K49" s="16">
        <v>0</v>
      </c>
      <c r="L49" s="27"/>
    </row>
    <row r="50" spans="1:12" ht="47.25">
      <c r="A50" s="53"/>
      <c r="B50" s="27"/>
      <c r="C50" s="27"/>
      <c r="D50" s="27"/>
      <c r="E50" s="5" t="s">
        <v>77</v>
      </c>
      <c r="F50" s="15">
        <f>SUM(G50:K50)</f>
        <v>18000</v>
      </c>
      <c r="G50" s="15">
        <v>0</v>
      </c>
      <c r="H50" s="15">
        <v>4500</v>
      </c>
      <c r="I50" s="15">
        <v>4500</v>
      </c>
      <c r="J50" s="15">
        <v>4500</v>
      </c>
      <c r="K50" s="15">
        <v>4500</v>
      </c>
      <c r="L50" s="27"/>
    </row>
    <row r="51" spans="1:12" ht="31.5">
      <c r="A51" s="53"/>
      <c r="B51" s="27"/>
      <c r="C51" s="27"/>
      <c r="D51" s="27"/>
      <c r="E51" s="5" t="s">
        <v>9</v>
      </c>
      <c r="F51" s="15">
        <f>SUM(G51:K51)</f>
        <v>2000</v>
      </c>
      <c r="G51" s="15">
        <v>0</v>
      </c>
      <c r="H51" s="15">
        <v>500</v>
      </c>
      <c r="I51" s="15">
        <v>500</v>
      </c>
      <c r="J51" s="15">
        <v>500</v>
      </c>
      <c r="K51" s="15">
        <v>500</v>
      </c>
      <c r="L51" s="27"/>
    </row>
    <row r="52" spans="1:12" ht="39.75" customHeight="1">
      <c r="A52" s="53"/>
      <c r="B52" s="27"/>
      <c r="C52" s="27"/>
      <c r="D52" s="27"/>
      <c r="E52" s="5" t="s">
        <v>10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6">
        <v>0</v>
      </c>
      <c r="L52" s="27"/>
    </row>
    <row r="53" spans="1:12" ht="76.5" customHeight="1">
      <c r="A53" s="22"/>
      <c r="B53" s="4"/>
      <c r="C53" s="4"/>
      <c r="D53" s="4"/>
      <c r="E53" s="4"/>
      <c r="F53" s="17"/>
      <c r="G53" s="17"/>
      <c r="H53" s="17"/>
      <c r="I53" s="17"/>
      <c r="J53" s="17"/>
      <c r="K53" s="18"/>
      <c r="L53" s="4"/>
    </row>
    <row r="54" spans="1:12" ht="27.75" customHeight="1">
      <c r="A54" s="53" t="s">
        <v>21</v>
      </c>
      <c r="B54" s="27" t="s">
        <v>90</v>
      </c>
      <c r="C54" s="27" t="s">
        <v>62</v>
      </c>
      <c r="D54" s="27" t="s">
        <v>14</v>
      </c>
      <c r="E54" s="6" t="s">
        <v>42</v>
      </c>
      <c r="F54" s="14">
        <f>SUM(G54:K54)</f>
        <v>18600</v>
      </c>
      <c r="G54" s="14">
        <f>SUM(G55:G58)</f>
        <v>0</v>
      </c>
      <c r="H54" s="14">
        <f>SUM(H55:H58)</f>
        <v>4500</v>
      </c>
      <c r="I54" s="14">
        <f>SUM(I55:I58)</f>
        <v>4700</v>
      </c>
      <c r="J54" s="14">
        <f t="shared" ref="J54:K54" si="7">SUM(J55:J58)</f>
        <v>4700</v>
      </c>
      <c r="K54" s="14">
        <f t="shared" si="7"/>
        <v>4700</v>
      </c>
      <c r="L54" s="27" t="s">
        <v>86</v>
      </c>
    </row>
    <row r="55" spans="1:12" ht="31.5">
      <c r="A55" s="53"/>
      <c r="B55" s="27"/>
      <c r="C55" s="27"/>
      <c r="D55" s="27"/>
      <c r="E55" s="20" t="s">
        <v>8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6">
        <v>0</v>
      </c>
      <c r="L55" s="27"/>
    </row>
    <row r="56" spans="1:12" ht="49.5" customHeight="1">
      <c r="A56" s="53"/>
      <c r="B56" s="27"/>
      <c r="C56" s="27"/>
      <c r="D56" s="27"/>
      <c r="E56" s="20" t="s">
        <v>77</v>
      </c>
      <c r="F56" s="15">
        <f>SUM(G56:K56)</f>
        <v>16740</v>
      </c>
      <c r="G56" s="15">
        <v>0</v>
      </c>
      <c r="H56" s="15">
        <v>4050</v>
      </c>
      <c r="I56" s="15">
        <v>4230</v>
      </c>
      <c r="J56" s="15">
        <v>4230</v>
      </c>
      <c r="K56" s="15">
        <v>4230</v>
      </c>
      <c r="L56" s="27"/>
    </row>
    <row r="57" spans="1:12" ht="33" customHeight="1">
      <c r="A57" s="53"/>
      <c r="B57" s="27"/>
      <c r="C57" s="27"/>
      <c r="D57" s="27"/>
      <c r="E57" s="20" t="s">
        <v>9</v>
      </c>
      <c r="F57" s="15">
        <f>SUM(G57:K57)</f>
        <v>1860</v>
      </c>
      <c r="G57" s="15">
        <v>0</v>
      </c>
      <c r="H57" s="15">
        <v>450</v>
      </c>
      <c r="I57" s="15">
        <v>470</v>
      </c>
      <c r="J57" s="15">
        <v>470</v>
      </c>
      <c r="K57" s="15">
        <v>470</v>
      </c>
      <c r="L57" s="27"/>
    </row>
    <row r="58" spans="1:12" ht="29.25" customHeight="1">
      <c r="A58" s="53"/>
      <c r="B58" s="27"/>
      <c r="C58" s="27"/>
      <c r="D58" s="27"/>
      <c r="E58" s="20" t="s">
        <v>10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6">
        <v>0</v>
      </c>
      <c r="L58" s="27"/>
    </row>
    <row r="59" spans="1:12" ht="23.25" customHeight="1">
      <c r="A59" s="83" t="s">
        <v>23</v>
      </c>
      <c r="B59" s="30" t="s">
        <v>92</v>
      </c>
      <c r="C59" s="30" t="s">
        <v>6</v>
      </c>
      <c r="D59" s="30" t="s">
        <v>7</v>
      </c>
      <c r="E59" s="6" t="s">
        <v>42</v>
      </c>
      <c r="F59" s="14">
        <f>SUM(G59:K59)</f>
        <v>10000</v>
      </c>
      <c r="G59" s="14">
        <f>SUM(G60:G63)</f>
        <v>0</v>
      </c>
      <c r="H59" s="14">
        <f>SUM(H60:H63)</f>
        <v>5100</v>
      </c>
      <c r="I59" s="14">
        <f>SUM(I60:I63)</f>
        <v>4900</v>
      </c>
      <c r="J59" s="14">
        <f t="shared" ref="J59:K59" si="8">SUM(J60:J63)</f>
        <v>0</v>
      </c>
      <c r="K59" s="14">
        <f t="shared" si="8"/>
        <v>0</v>
      </c>
      <c r="L59" s="30" t="s">
        <v>99</v>
      </c>
    </row>
    <row r="60" spans="1:12" ht="29.25" customHeight="1">
      <c r="A60" s="84"/>
      <c r="B60" s="31"/>
      <c r="C60" s="31"/>
      <c r="D60" s="31"/>
      <c r="E60" s="5" t="s">
        <v>8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6">
        <v>0</v>
      </c>
      <c r="L60" s="31"/>
    </row>
    <row r="61" spans="1:12" ht="47.25" customHeight="1">
      <c r="A61" s="84"/>
      <c r="B61" s="31"/>
      <c r="C61" s="31"/>
      <c r="D61" s="31"/>
      <c r="E61" s="5" t="s">
        <v>77</v>
      </c>
      <c r="F61" s="15">
        <f>SUM(G61:K61)</f>
        <v>8000</v>
      </c>
      <c r="G61" s="15">
        <v>0</v>
      </c>
      <c r="H61" s="15">
        <v>4080</v>
      </c>
      <c r="I61" s="15">
        <v>3920</v>
      </c>
      <c r="J61" s="15">
        <v>0</v>
      </c>
      <c r="K61" s="16">
        <v>0</v>
      </c>
      <c r="L61" s="31"/>
    </row>
    <row r="62" spans="1:12" ht="31.5" customHeight="1">
      <c r="A62" s="84"/>
      <c r="B62" s="31"/>
      <c r="C62" s="31"/>
      <c r="D62" s="31"/>
      <c r="E62" s="5" t="s">
        <v>9</v>
      </c>
      <c r="F62" s="15">
        <f>SUM(G62:K62)</f>
        <v>2000</v>
      </c>
      <c r="G62" s="15">
        <v>0</v>
      </c>
      <c r="H62" s="15">
        <v>1020</v>
      </c>
      <c r="I62" s="15">
        <v>980</v>
      </c>
      <c r="J62" s="15">
        <v>0</v>
      </c>
      <c r="K62" s="16">
        <v>0</v>
      </c>
      <c r="L62" s="31"/>
    </row>
    <row r="63" spans="1:12" ht="24" customHeight="1">
      <c r="A63" s="85"/>
      <c r="B63" s="32"/>
      <c r="C63" s="32"/>
      <c r="D63" s="32"/>
      <c r="E63" s="5" t="s">
        <v>10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6">
        <v>0</v>
      </c>
      <c r="L63" s="31"/>
    </row>
    <row r="64" spans="1:12" ht="19.5" customHeight="1">
      <c r="A64" s="83" t="s">
        <v>57</v>
      </c>
      <c r="B64" s="30" t="s">
        <v>91</v>
      </c>
      <c r="C64" s="30" t="s">
        <v>6</v>
      </c>
      <c r="D64" s="30" t="s">
        <v>7</v>
      </c>
      <c r="E64" s="6" t="s">
        <v>42</v>
      </c>
      <c r="F64" s="14">
        <f>SUM(G64:K64)</f>
        <v>5000</v>
      </c>
      <c r="G64" s="14">
        <f>SUM(G65:G68)</f>
        <v>0</v>
      </c>
      <c r="H64" s="14">
        <f>SUM(H65:H68)</f>
        <v>2700</v>
      </c>
      <c r="I64" s="14">
        <f>SUM(I65:I68)</f>
        <v>2300</v>
      </c>
      <c r="J64" s="14">
        <f>SUM(J65:J68)</f>
        <v>0</v>
      </c>
      <c r="K64" s="14">
        <f>SUM(K65:K68)</f>
        <v>0</v>
      </c>
      <c r="L64" s="31"/>
    </row>
    <row r="65" spans="1:12" ht="30.75" customHeight="1">
      <c r="A65" s="84"/>
      <c r="B65" s="31"/>
      <c r="C65" s="31"/>
      <c r="D65" s="31"/>
      <c r="E65" s="5" t="s">
        <v>8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6">
        <v>0</v>
      </c>
      <c r="L65" s="31"/>
    </row>
    <row r="66" spans="1:12" ht="44.25" customHeight="1">
      <c r="A66" s="84"/>
      <c r="B66" s="31"/>
      <c r="C66" s="31"/>
      <c r="D66" s="31"/>
      <c r="E66" s="5" t="s">
        <v>77</v>
      </c>
      <c r="F66" s="15">
        <f>SUM(G66:K66)</f>
        <v>4500</v>
      </c>
      <c r="G66" s="15">
        <v>0</v>
      </c>
      <c r="H66" s="15">
        <v>2430</v>
      </c>
      <c r="I66" s="15">
        <v>2070</v>
      </c>
      <c r="J66" s="15">
        <v>0</v>
      </c>
      <c r="K66" s="16">
        <v>0</v>
      </c>
      <c r="L66" s="31"/>
    </row>
    <row r="67" spans="1:12" ht="31.5" customHeight="1">
      <c r="A67" s="84"/>
      <c r="B67" s="31"/>
      <c r="C67" s="31"/>
      <c r="D67" s="31"/>
      <c r="E67" s="5" t="s">
        <v>9</v>
      </c>
      <c r="F67" s="15">
        <f>SUM(G67:K67)</f>
        <v>500</v>
      </c>
      <c r="G67" s="15">
        <v>0</v>
      </c>
      <c r="H67" s="15">
        <v>270</v>
      </c>
      <c r="I67" s="15">
        <v>230</v>
      </c>
      <c r="J67" s="15">
        <v>0</v>
      </c>
      <c r="K67" s="16">
        <v>0</v>
      </c>
      <c r="L67" s="31"/>
    </row>
    <row r="68" spans="1:12" ht="18" customHeight="1">
      <c r="A68" s="85"/>
      <c r="B68" s="32"/>
      <c r="C68" s="32"/>
      <c r="D68" s="32"/>
      <c r="E68" s="5" t="s">
        <v>10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6">
        <v>0</v>
      </c>
      <c r="L68" s="32"/>
    </row>
    <row r="69" spans="1:12" ht="15.75">
      <c r="A69" s="40" t="s">
        <v>44</v>
      </c>
      <c r="B69" s="41"/>
      <c r="C69" s="41"/>
      <c r="D69" s="42"/>
      <c r="E69" s="6" t="s">
        <v>42</v>
      </c>
      <c r="F69" s="14">
        <f>SUM(G69:K69)</f>
        <v>148636</v>
      </c>
      <c r="G69" s="14">
        <f>SUM(G70:G73)</f>
        <v>0</v>
      </c>
      <c r="H69" s="14">
        <f t="shared" ref="H69:K69" si="9">SUM(H70:H73)</f>
        <v>41059</v>
      </c>
      <c r="I69" s="14">
        <f t="shared" si="9"/>
        <v>40659</v>
      </c>
      <c r="J69" s="14">
        <f t="shared" si="9"/>
        <v>33459</v>
      </c>
      <c r="K69" s="14">
        <f t="shared" si="9"/>
        <v>33459</v>
      </c>
      <c r="L69" s="27"/>
    </row>
    <row r="70" spans="1:12" ht="31.5">
      <c r="A70" s="43"/>
      <c r="B70" s="44"/>
      <c r="C70" s="44"/>
      <c r="D70" s="45"/>
      <c r="E70" s="6" t="s">
        <v>8</v>
      </c>
      <c r="F70" s="14">
        <f>SUM(G70:K70)</f>
        <v>85532</v>
      </c>
      <c r="G70" s="14">
        <f>SUM(G55+G49+G44)</f>
        <v>0</v>
      </c>
      <c r="H70" s="14">
        <f>SUM(H65+H55+H49+H44)</f>
        <v>21383</v>
      </c>
      <c r="I70" s="14">
        <f>SUM(I65+I55+I49+I44)</f>
        <v>21383</v>
      </c>
      <c r="J70" s="14">
        <f>SUM(J65+J55+J49+J44)</f>
        <v>21383</v>
      </c>
      <c r="K70" s="14">
        <f>SUM(K65+K55+K49+K44)</f>
        <v>21383</v>
      </c>
      <c r="L70" s="27"/>
    </row>
    <row r="71" spans="1:12" ht="47.25">
      <c r="A71" s="43"/>
      <c r="B71" s="44"/>
      <c r="C71" s="44"/>
      <c r="D71" s="45"/>
      <c r="E71" s="6" t="s">
        <v>77</v>
      </c>
      <c r="F71" s="14">
        <f>SUM(G71:K71)</f>
        <v>56744</v>
      </c>
      <c r="G71" s="14">
        <f>SUM(G66+G56+G50+G45)</f>
        <v>0</v>
      </c>
      <c r="H71" s="14">
        <f>SUM(H66+H56+H50+H45+H61)</f>
        <v>17436</v>
      </c>
      <c r="I71" s="14">
        <f>SUM(I66+I56+I50+I45+I61)</f>
        <v>17096</v>
      </c>
      <c r="J71" s="14">
        <f>SUM(J66+J56+J50+J45+J61)</f>
        <v>11106</v>
      </c>
      <c r="K71" s="14">
        <f>SUM(K66+K56+K50+K45+K61)</f>
        <v>11106</v>
      </c>
      <c r="L71" s="27"/>
    </row>
    <row r="72" spans="1:12" ht="31.5" customHeight="1">
      <c r="A72" s="43"/>
      <c r="B72" s="44"/>
      <c r="C72" s="44"/>
      <c r="D72" s="45"/>
      <c r="E72" s="6" t="s">
        <v>9</v>
      </c>
      <c r="F72" s="14">
        <f>SUM(G72:K72)</f>
        <v>6360</v>
      </c>
      <c r="G72" s="14">
        <f>SUM(G67+G57+G51+G46)</f>
        <v>0</v>
      </c>
      <c r="H72" s="14">
        <f>SUM(H67+H57+H51+H46+H62)</f>
        <v>2240</v>
      </c>
      <c r="I72" s="14">
        <f>SUM(I67+I57+I51+I46+I62)</f>
        <v>2180</v>
      </c>
      <c r="J72" s="14">
        <f>SUM(J67+J57+J51+J46+J62)</f>
        <v>970</v>
      </c>
      <c r="K72" s="14">
        <f>SUM(K67+K57+K51+K46+K62)</f>
        <v>970</v>
      </c>
      <c r="L72" s="27"/>
    </row>
    <row r="73" spans="1:12" ht="22.5" customHeight="1">
      <c r="A73" s="46"/>
      <c r="B73" s="47"/>
      <c r="C73" s="47"/>
      <c r="D73" s="48"/>
      <c r="E73" s="6" t="s">
        <v>10</v>
      </c>
      <c r="F73" s="14">
        <f>SUM(G73:K73)</f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27"/>
    </row>
    <row r="74" spans="1:12" ht="16.5" customHeight="1">
      <c r="A74" s="39" t="s">
        <v>15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pans="1:12" ht="20.25" customHeight="1">
      <c r="A75" s="53" t="s">
        <v>26</v>
      </c>
      <c r="B75" s="27" t="s">
        <v>64</v>
      </c>
      <c r="C75" s="27">
        <v>2019</v>
      </c>
      <c r="D75" s="27" t="s">
        <v>98</v>
      </c>
      <c r="E75" s="6" t="s">
        <v>42</v>
      </c>
      <c r="F75" s="7">
        <f>SUM(G75:K75)</f>
        <v>3000</v>
      </c>
      <c r="G75" s="7">
        <f>SUM(G76:G79)</f>
        <v>0</v>
      </c>
      <c r="H75" s="7">
        <f t="shared" ref="H75:K75" si="10">SUM(H76:H79)</f>
        <v>3000</v>
      </c>
      <c r="I75" s="7">
        <f t="shared" si="10"/>
        <v>0</v>
      </c>
      <c r="J75" s="7">
        <f t="shared" si="10"/>
        <v>0</v>
      </c>
      <c r="K75" s="7">
        <f t="shared" si="10"/>
        <v>0</v>
      </c>
      <c r="L75" s="27" t="s">
        <v>100</v>
      </c>
    </row>
    <row r="76" spans="1:12" ht="30" customHeight="1">
      <c r="A76" s="53"/>
      <c r="B76" s="27"/>
      <c r="C76" s="27"/>
      <c r="D76" s="27"/>
      <c r="E76" s="5" t="s">
        <v>8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27"/>
    </row>
    <row r="77" spans="1:12" ht="45.75" customHeight="1">
      <c r="A77" s="53"/>
      <c r="B77" s="27"/>
      <c r="C77" s="27"/>
      <c r="D77" s="27"/>
      <c r="E77" s="5" t="s">
        <v>77</v>
      </c>
      <c r="F77" s="8">
        <f>SUM(G77:K77)</f>
        <v>3000</v>
      </c>
      <c r="G77" s="8">
        <v>0</v>
      </c>
      <c r="H77" s="8">
        <v>3000</v>
      </c>
      <c r="I77" s="8">
        <v>0</v>
      </c>
      <c r="J77" s="8">
        <v>0</v>
      </c>
      <c r="K77" s="8">
        <v>0</v>
      </c>
      <c r="L77" s="27"/>
    </row>
    <row r="78" spans="1:12" ht="31.5">
      <c r="A78" s="53"/>
      <c r="B78" s="27"/>
      <c r="C78" s="27"/>
      <c r="D78" s="27"/>
      <c r="E78" s="5" t="s">
        <v>9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27"/>
    </row>
    <row r="79" spans="1:12" ht="18" customHeight="1">
      <c r="A79" s="53"/>
      <c r="B79" s="27"/>
      <c r="C79" s="27"/>
      <c r="D79" s="27"/>
      <c r="E79" s="5" t="s">
        <v>10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27"/>
    </row>
    <row r="80" spans="1:12" ht="22.5" customHeight="1">
      <c r="A80" s="53" t="s">
        <v>27</v>
      </c>
      <c r="B80" s="49" t="s">
        <v>65</v>
      </c>
      <c r="C80" s="27" t="s">
        <v>6</v>
      </c>
      <c r="D80" s="27" t="s">
        <v>7</v>
      </c>
      <c r="E80" s="6" t="s">
        <v>42</v>
      </c>
      <c r="F80" s="10">
        <f>SUM(G80:K80)</f>
        <v>600</v>
      </c>
      <c r="G80" s="10">
        <f>SUM(G81:G84)</f>
        <v>0</v>
      </c>
      <c r="H80" s="10">
        <f t="shared" ref="H80:K80" si="11">SUM(H81:H84)</f>
        <v>300</v>
      </c>
      <c r="I80" s="10">
        <f t="shared" si="11"/>
        <v>300</v>
      </c>
      <c r="J80" s="10">
        <f t="shared" si="11"/>
        <v>0</v>
      </c>
      <c r="K80" s="10">
        <f t="shared" si="11"/>
        <v>0</v>
      </c>
      <c r="L80" s="27" t="s">
        <v>50</v>
      </c>
    </row>
    <row r="81" spans="1:12" ht="29.25" customHeight="1">
      <c r="A81" s="53"/>
      <c r="B81" s="50"/>
      <c r="C81" s="27"/>
      <c r="D81" s="27"/>
      <c r="E81" s="5" t="s">
        <v>8</v>
      </c>
      <c r="F81" s="10">
        <f>SUM(G81:I81)</f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27"/>
    </row>
    <row r="82" spans="1:12" ht="47.25" customHeight="1">
      <c r="A82" s="53"/>
      <c r="B82" s="50"/>
      <c r="C82" s="27"/>
      <c r="D82" s="27"/>
      <c r="E82" s="5" t="s">
        <v>77</v>
      </c>
      <c r="F82" s="11">
        <f>SUM(G82:I82)</f>
        <v>600</v>
      </c>
      <c r="G82" s="11">
        <v>0</v>
      </c>
      <c r="H82" s="11">
        <v>300</v>
      </c>
      <c r="I82" s="11">
        <v>300</v>
      </c>
      <c r="J82" s="11">
        <v>0</v>
      </c>
      <c r="K82" s="11">
        <v>0</v>
      </c>
      <c r="L82" s="27"/>
    </row>
    <row r="83" spans="1:12" ht="33" customHeight="1">
      <c r="A83" s="53"/>
      <c r="B83" s="50"/>
      <c r="C83" s="27"/>
      <c r="D83" s="27"/>
      <c r="E83" s="5" t="s">
        <v>9</v>
      </c>
      <c r="F83" s="11">
        <f t="shared" ref="F83:F84" si="12">SUM(G83:I83)</f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27"/>
    </row>
    <row r="84" spans="1:12" ht="27" customHeight="1">
      <c r="A84" s="53"/>
      <c r="B84" s="50"/>
      <c r="C84" s="27"/>
      <c r="D84" s="27"/>
      <c r="E84" s="5" t="s">
        <v>10</v>
      </c>
      <c r="F84" s="11">
        <f t="shared" si="12"/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27"/>
    </row>
    <row r="85" spans="1:12" ht="19.5" customHeight="1">
      <c r="A85" s="54" t="s">
        <v>45</v>
      </c>
      <c r="B85" s="55"/>
      <c r="C85" s="55"/>
      <c r="D85" s="56"/>
      <c r="E85" s="6" t="s">
        <v>42</v>
      </c>
      <c r="F85" s="10">
        <f>SUM(G85:K85)</f>
        <v>3600</v>
      </c>
      <c r="G85" s="10">
        <f>SUM(G86:G89)</f>
        <v>0</v>
      </c>
      <c r="H85" s="10">
        <f t="shared" ref="H85:K85" si="13">SUM(H86:H89)</f>
        <v>3300</v>
      </c>
      <c r="I85" s="10">
        <f t="shared" si="13"/>
        <v>300</v>
      </c>
      <c r="J85" s="10">
        <f t="shared" si="13"/>
        <v>0</v>
      </c>
      <c r="K85" s="10">
        <f t="shared" si="13"/>
        <v>0</v>
      </c>
      <c r="L85" s="35"/>
    </row>
    <row r="86" spans="1:12" ht="30.75" customHeight="1">
      <c r="A86" s="57"/>
      <c r="B86" s="58"/>
      <c r="C86" s="58"/>
      <c r="D86" s="59"/>
      <c r="E86" s="6" t="s">
        <v>8</v>
      </c>
      <c r="F86" s="10">
        <f>SUM(G86:K86)</f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35"/>
    </row>
    <row r="87" spans="1:12" ht="46.5" customHeight="1">
      <c r="A87" s="57"/>
      <c r="B87" s="58"/>
      <c r="C87" s="58"/>
      <c r="D87" s="59"/>
      <c r="E87" s="6" t="s">
        <v>77</v>
      </c>
      <c r="F87" s="10">
        <f>SUM(G87:K87)</f>
        <v>3600</v>
      </c>
      <c r="G87" s="10">
        <f>SUM(G82+G77)</f>
        <v>0</v>
      </c>
      <c r="H87" s="10">
        <f>SUM(H82+H77)</f>
        <v>3300</v>
      </c>
      <c r="I87" s="10">
        <f>SUM(I82+I77)</f>
        <v>300</v>
      </c>
      <c r="J87" s="10">
        <f>SUM(J82+J77)</f>
        <v>0</v>
      </c>
      <c r="K87" s="10">
        <f>SUM(K82+K77)</f>
        <v>0</v>
      </c>
      <c r="L87" s="35"/>
    </row>
    <row r="88" spans="1:12" ht="32.25" customHeight="1">
      <c r="A88" s="57"/>
      <c r="B88" s="58"/>
      <c r="C88" s="58"/>
      <c r="D88" s="59"/>
      <c r="E88" s="6" t="s">
        <v>9</v>
      </c>
      <c r="F88" s="10">
        <f>SUM(G88:K88)</f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35"/>
    </row>
    <row r="89" spans="1:12" ht="17.25" customHeight="1">
      <c r="A89" s="60"/>
      <c r="B89" s="61"/>
      <c r="C89" s="61"/>
      <c r="D89" s="62"/>
      <c r="E89" s="6" t="s">
        <v>10</v>
      </c>
      <c r="F89" s="10">
        <f>SUM(G89:K89)</f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35"/>
    </row>
    <row r="90" spans="1:12" ht="15.75">
      <c r="A90" s="39" t="s">
        <v>16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</row>
    <row r="91" spans="1:12" ht="20.25" customHeight="1">
      <c r="A91" s="53" t="s">
        <v>28</v>
      </c>
      <c r="B91" s="34" t="s">
        <v>87</v>
      </c>
      <c r="C91" s="27" t="s">
        <v>93</v>
      </c>
      <c r="D91" s="27" t="s">
        <v>7</v>
      </c>
      <c r="E91" s="6" t="s">
        <v>42</v>
      </c>
      <c r="F91" s="10">
        <f>SUM(G91:K91)</f>
        <v>7200</v>
      </c>
      <c r="G91" s="10">
        <f>SUM(G92:G95)</f>
        <v>0</v>
      </c>
      <c r="H91" s="10">
        <f>SUM(H92:H95)</f>
        <v>1900</v>
      </c>
      <c r="I91" s="10">
        <f>SUM(I92:I95)</f>
        <v>3300</v>
      </c>
      <c r="J91" s="10">
        <f>SUM(J92:J95)</f>
        <v>2000</v>
      </c>
      <c r="K91" s="10">
        <f>SUM(K92:K95)</f>
        <v>0</v>
      </c>
      <c r="L91" s="27" t="s">
        <v>53</v>
      </c>
    </row>
    <row r="92" spans="1:12" ht="31.5">
      <c r="A92" s="53"/>
      <c r="B92" s="34"/>
      <c r="C92" s="27"/>
      <c r="D92" s="27"/>
      <c r="E92" s="5" t="s">
        <v>8</v>
      </c>
      <c r="F92" s="10">
        <f>SUM(G92:J92)</f>
        <v>0</v>
      </c>
      <c r="G92" s="11">
        <v>0</v>
      </c>
      <c r="H92" s="11">
        <v>0</v>
      </c>
      <c r="I92" s="11">
        <v>0</v>
      </c>
      <c r="J92" s="11">
        <v>0</v>
      </c>
      <c r="K92" s="12">
        <v>0</v>
      </c>
      <c r="L92" s="27"/>
    </row>
    <row r="93" spans="1:12" ht="47.25">
      <c r="A93" s="53"/>
      <c r="B93" s="34"/>
      <c r="C93" s="27"/>
      <c r="D93" s="27"/>
      <c r="E93" s="5" t="s">
        <v>77</v>
      </c>
      <c r="F93" s="11">
        <f>SUM(G93:J93)</f>
        <v>7200</v>
      </c>
      <c r="G93" s="11">
        <v>0</v>
      </c>
      <c r="H93" s="11">
        <v>1900</v>
      </c>
      <c r="I93" s="11">
        <v>3300</v>
      </c>
      <c r="J93" s="11">
        <v>2000</v>
      </c>
      <c r="K93" s="12">
        <v>0</v>
      </c>
      <c r="L93" s="27"/>
    </row>
    <row r="94" spans="1:12" ht="38.25" customHeight="1">
      <c r="A94" s="53"/>
      <c r="B94" s="34"/>
      <c r="C94" s="27"/>
      <c r="D94" s="27"/>
      <c r="E94" s="5" t="s">
        <v>9</v>
      </c>
      <c r="F94" s="11">
        <f>SUM(G94:J94)</f>
        <v>0</v>
      </c>
      <c r="G94" s="11">
        <v>0</v>
      </c>
      <c r="H94" s="11">
        <v>0</v>
      </c>
      <c r="I94" s="11">
        <v>0</v>
      </c>
      <c r="J94" s="11">
        <v>0</v>
      </c>
      <c r="K94" s="12">
        <v>0</v>
      </c>
      <c r="L94" s="27"/>
    </row>
    <row r="95" spans="1:12" ht="159.75" customHeight="1">
      <c r="A95" s="53"/>
      <c r="B95" s="34"/>
      <c r="C95" s="27"/>
      <c r="D95" s="27"/>
      <c r="E95" s="5" t="s">
        <v>10</v>
      </c>
      <c r="F95" s="11">
        <f>SUM(G95:J95)</f>
        <v>0</v>
      </c>
      <c r="G95" s="11">
        <v>0</v>
      </c>
      <c r="H95" s="11">
        <v>0</v>
      </c>
      <c r="I95" s="11">
        <v>0</v>
      </c>
      <c r="J95" s="11">
        <v>0</v>
      </c>
      <c r="K95" s="12">
        <v>0</v>
      </c>
      <c r="L95" s="27"/>
    </row>
    <row r="96" spans="1:12" ht="16.5" customHeight="1">
      <c r="A96" s="63" t="s">
        <v>46</v>
      </c>
      <c r="B96" s="64"/>
      <c r="C96" s="64"/>
      <c r="D96" s="65"/>
      <c r="E96" s="6" t="s">
        <v>42</v>
      </c>
      <c r="F96" s="10">
        <f t="shared" ref="F96" si="14">SUM(G96:K96)</f>
        <v>7200</v>
      </c>
      <c r="G96" s="10">
        <f>SUM(G97:G100)</f>
        <v>0</v>
      </c>
      <c r="H96" s="10">
        <f t="shared" ref="H96:K96" si="15">SUM(H97:H100)</f>
        <v>1900</v>
      </c>
      <c r="I96" s="10">
        <f t="shared" si="15"/>
        <v>3300</v>
      </c>
      <c r="J96" s="10">
        <f t="shared" si="15"/>
        <v>2000</v>
      </c>
      <c r="K96" s="10">
        <f t="shared" si="15"/>
        <v>0</v>
      </c>
      <c r="L96" s="27"/>
    </row>
    <row r="97" spans="1:12" ht="30" customHeight="1">
      <c r="A97" s="66"/>
      <c r="B97" s="67"/>
      <c r="C97" s="67"/>
      <c r="D97" s="68"/>
      <c r="E97" s="6" t="s">
        <v>8</v>
      </c>
      <c r="F97" s="10">
        <f>SUM(G97:K97)</f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27"/>
    </row>
    <row r="98" spans="1:12" ht="45.75" customHeight="1">
      <c r="A98" s="66"/>
      <c r="B98" s="67"/>
      <c r="C98" s="67"/>
      <c r="D98" s="68"/>
      <c r="E98" s="6" t="s">
        <v>77</v>
      </c>
      <c r="F98" s="10">
        <f>SUM(G98:K98)</f>
        <v>7200</v>
      </c>
      <c r="G98" s="10">
        <f>G93</f>
        <v>0</v>
      </c>
      <c r="H98" s="10">
        <f>H93</f>
        <v>1900</v>
      </c>
      <c r="I98" s="10">
        <f>I93</f>
        <v>3300</v>
      </c>
      <c r="J98" s="10">
        <f>J93</f>
        <v>2000</v>
      </c>
      <c r="K98" s="10">
        <f>K93</f>
        <v>0</v>
      </c>
      <c r="L98" s="27"/>
    </row>
    <row r="99" spans="1:12" ht="29.25" customHeight="1">
      <c r="A99" s="66"/>
      <c r="B99" s="67"/>
      <c r="C99" s="67"/>
      <c r="D99" s="68"/>
      <c r="E99" s="6" t="s">
        <v>9</v>
      </c>
      <c r="F99" s="10">
        <f>SUM(G99:K99)</f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27"/>
    </row>
    <row r="100" spans="1:12" ht="15.75" customHeight="1">
      <c r="A100" s="69"/>
      <c r="B100" s="70"/>
      <c r="C100" s="70"/>
      <c r="D100" s="71"/>
      <c r="E100" s="6" t="s">
        <v>10</v>
      </c>
      <c r="F100" s="10">
        <f>SUM(G100:K100)</f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27"/>
    </row>
    <row r="101" spans="1:12" ht="15.75">
      <c r="A101" s="72" t="s">
        <v>25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1:12" ht="15.75">
      <c r="A102" s="53" t="s">
        <v>29</v>
      </c>
      <c r="B102" s="27" t="s">
        <v>66</v>
      </c>
      <c r="C102" s="27" t="s">
        <v>32</v>
      </c>
      <c r="D102" s="27" t="s">
        <v>34</v>
      </c>
      <c r="E102" s="6" t="s">
        <v>42</v>
      </c>
      <c r="F102" s="10">
        <f>SUM(G102:K102)</f>
        <v>4400</v>
      </c>
      <c r="G102" s="10">
        <f>SUM(G103:G106)</f>
        <v>1400</v>
      </c>
      <c r="H102" s="10">
        <f t="shared" ref="H102:K102" si="16">SUM(H103:H106)</f>
        <v>3000</v>
      </c>
      <c r="I102" s="10">
        <f t="shared" si="16"/>
        <v>0</v>
      </c>
      <c r="J102" s="10">
        <f t="shared" si="16"/>
        <v>0</v>
      </c>
      <c r="K102" s="10">
        <f t="shared" si="16"/>
        <v>0</v>
      </c>
      <c r="L102" s="27" t="s">
        <v>68</v>
      </c>
    </row>
    <row r="103" spans="1:12" ht="31.5" customHeight="1">
      <c r="A103" s="53"/>
      <c r="B103" s="27"/>
      <c r="C103" s="27"/>
      <c r="D103" s="27"/>
      <c r="E103" s="5" t="s">
        <v>8</v>
      </c>
      <c r="F103" s="10">
        <f>SUM(G103:I103)</f>
        <v>0</v>
      </c>
      <c r="G103" s="11">
        <v>0</v>
      </c>
      <c r="H103" s="11">
        <v>0</v>
      </c>
      <c r="I103" s="11">
        <v>0</v>
      </c>
      <c r="J103" s="11">
        <v>0</v>
      </c>
      <c r="K103" s="12">
        <v>0</v>
      </c>
      <c r="L103" s="27"/>
    </row>
    <row r="104" spans="1:12" ht="47.25">
      <c r="A104" s="53"/>
      <c r="B104" s="27"/>
      <c r="C104" s="27"/>
      <c r="D104" s="27"/>
      <c r="E104" s="5" t="s">
        <v>77</v>
      </c>
      <c r="F104" s="11">
        <f>SUM(G104:I104)</f>
        <v>0</v>
      </c>
      <c r="G104" s="11">
        <v>0</v>
      </c>
      <c r="H104" s="11">
        <v>0</v>
      </c>
      <c r="I104" s="11">
        <v>0</v>
      </c>
      <c r="J104" s="11">
        <v>0</v>
      </c>
      <c r="K104" s="12">
        <v>0</v>
      </c>
      <c r="L104" s="27"/>
    </row>
    <row r="105" spans="1:12" ht="31.5">
      <c r="A105" s="53"/>
      <c r="B105" s="27"/>
      <c r="C105" s="27"/>
      <c r="D105" s="27"/>
      <c r="E105" s="5" t="s">
        <v>9</v>
      </c>
      <c r="F105" s="11">
        <f t="shared" ref="F105:F106" si="17">SUM(G105:I105)</f>
        <v>4400</v>
      </c>
      <c r="G105" s="11">
        <v>1400</v>
      </c>
      <c r="H105" s="11">
        <v>3000</v>
      </c>
      <c r="I105" s="11">
        <v>0</v>
      </c>
      <c r="J105" s="11">
        <v>0</v>
      </c>
      <c r="K105" s="12">
        <v>0</v>
      </c>
      <c r="L105" s="27"/>
    </row>
    <row r="106" spans="1:12" ht="31.5" customHeight="1">
      <c r="A106" s="53"/>
      <c r="B106" s="27"/>
      <c r="C106" s="27"/>
      <c r="D106" s="27"/>
      <c r="E106" s="5" t="s">
        <v>10</v>
      </c>
      <c r="F106" s="11">
        <f t="shared" si="17"/>
        <v>0</v>
      </c>
      <c r="G106" s="11">
        <v>0</v>
      </c>
      <c r="H106" s="11">
        <v>0</v>
      </c>
      <c r="I106" s="11">
        <v>0</v>
      </c>
      <c r="J106" s="11">
        <v>0</v>
      </c>
      <c r="K106" s="12">
        <v>0</v>
      </c>
      <c r="L106" s="27"/>
    </row>
    <row r="107" spans="1:12" ht="22.5" customHeight="1">
      <c r="A107" s="53" t="s">
        <v>30</v>
      </c>
      <c r="B107" s="27" t="s">
        <v>67</v>
      </c>
      <c r="C107" s="27">
        <v>2019</v>
      </c>
      <c r="D107" s="27" t="s">
        <v>7</v>
      </c>
      <c r="E107" s="6" t="s">
        <v>42</v>
      </c>
      <c r="F107" s="10">
        <f>SUM(G107:K107)</f>
        <v>2700</v>
      </c>
      <c r="G107" s="10">
        <f>SUM(G108:G111)</f>
        <v>0</v>
      </c>
      <c r="H107" s="10">
        <f t="shared" ref="H107:K107" si="18">SUM(H108:H111)</f>
        <v>2700</v>
      </c>
      <c r="I107" s="10">
        <f t="shared" si="18"/>
        <v>0</v>
      </c>
      <c r="J107" s="10">
        <f t="shared" si="18"/>
        <v>0</v>
      </c>
      <c r="K107" s="10">
        <f t="shared" si="18"/>
        <v>0</v>
      </c>
      <c r="L107" s="27" t="s">
        <v>101</v>
      </c>
    </row>
    <row r="108" spans="1:12" ht="29.25" customHeight="1">
      <c r="A108" s="53"/>
      <c r="B108" s="27"/>
      <c r="C108" s="27"/>
      <c r="D108" s="27"/>
      <c r="E108" s="5" t="s">
        <v>8</v>
      </c>
      <c r="F108" s="10">
        <f>SUM(G108:K108)</f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27"/>
    </row>
    <row r="109" spans="1:12" ht="51" customHeight="1">
      <c r="A109" s="53"/>
      <c r="B109" s="27"/>
      <c r="C109" s="27"/>
      <c r="D109" s="27"/>
      <c r="E109" s="5" t="s">
        <v>77</v>
      </c>
      <c r="F109" s="11">
        <f>SUM(G109:K109)</f>
        <v>2430</v>
      </c>
      <c r="G109" s="11">
        <v>0</v>
      </c>
      <c r="H109" s="11">
        <v>2430</v>
      </c>
      <c r="I109" s="11">
        <v>0</v>
      </c>
      <c r="J109" s="11">
        <v>0</v>
      </c>
      <c r="K109" s="11">
        <v>0</v>
      </c>
      <c r="L109" s="27"/>
    </row>
    <row r="110" spans="1:12" ht="31.5" customHeight="1">
      <c r="A110" s="53"/>
      <c r="B110" s="27"/>
      <c r="C110" s="27"/>
      <c r="D110" s="27"/>
      <c r="E110" s="5" t="s">
        <v>9</v>
      </c>
      <c r="F110" s="11">
        <f>SUM(G110:K110)</f>
        <v>270</v>
      </c>
      <c r="G110" s="11">
        <v>0</v>
      </c>
      <c r="H110" s="11">
        <v>270</v>
      </c>
      <c r="I110" s="11">
        <v>0</v>
      </c>
      <c r="J110" s="11">
        <v>0</v>
      </c>
      <c r="K110" s="11">
        <v>0</v>
      </c>
      <c r="L110" s="27"/>
    </row>
    <row r="111" spans="1:12" ht="21.75" customHeight="1">
      <c r="A111" s="53"/>
      <c r="B111" s="27"/>
      <c r="C111" s="27"/>
      <c r="D111" s="27"/>
      <c r="E111" s="5" t="s">
        <v>10</v>
      </c>
      <c r="F111" s="11">
        <f>SUM(G111:K111)</f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27"/>
    </row>
    <row r="112" spans="1:12" ht="21" customHeight="1">
      <c r="A112" s="53" t="s">
        <v>31</v>
      </c>
      <c r="B112" s="27" t="s">
        <v>69</v>
      </c>
      <c r="C112" s="27" t="s">
        <v>33</v>
      </c>
      <c r="D112" s="27" t="s">
        <v>34</v>
      </c>
      <c r="E112" s="6" t="s">
        <v>42</v>
      </c>
      <c r="F112" s="10">
        <f>SUM(G112:K112)</f>
        <v>1400</v>
      </c>
      <c r="G112" s="10">
        <f>SUM(G113:G116)</f>
        <v>300</v>
      </c>
      <c r="H112" s="10">
        <f>SUM(H113:H116)</f>
        <v>0</v>
      </c>
      <c r="I112" s="10">
        <f>SUM(I113:I116)</f>
        <v>1100</v>
      </c>
      <c r="J112" s="10">
        <f t="shared" ref="J112:K112" si="19">SUM(J113:J116)</f>
        <v>0</v>
      </c>
      <c r="K112" s="10">
        <f t="shared" si="19"/>
        <v>0</v>
      </c>
      <c r="L112" s="27" t="s">
        <v>70</v>
      </c>
    </row>
    <row r="113" spans="1:12" ht="33" customHeight="1">
      <c r="A113" s="53"/>
      <c r="B113" s="27"/>
      <c r="C113" s="27"/>
      <c r="D113" s="27"/>
      <c r="E113" s="5" t="s">
        <v>8</v>
      </c>
      <c r="F113" s="10">
        <f>SUM(G113:K113)</f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27"/>
    </row>
    <row r="114" spans="1:12" ht="43.5" customHeight="1">
      <c r="A114" s="53"/>
      <c r="B114" s="27"/>
      <c r="C114" s="27"/>
      <c r="D114" s="27"/>
      <c r="E114" s="5" t="s">
        <v>77</v>
      </c>
      <c r="F114" s="11">
        <f>SUM(G114:K114)</f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27"/>
    </row>
    <row r="115" spans="1:12" ht="32.25" customHeight="1">
      <c r="A115" s="53"/>
      <c r="B115" s="27"/>
      <c r="C115" s="27"/>
      <c r="D115" s="27"/>
      <c r="E115" s="5" t="s">
        <v>9</v>
      </c>
      <c r="F115" s="11">
        <f>SUM(G115:K115)</f>
        <v>1400</v>
      </c>
      <c r="G115" s="11">
        <v>300</v>
      </c>
      <c r="H115" s="11">
        <v>0</v>
      </c>
      <c r="I115" s="11">
        <v>1100</v>
      </c>
      <c r="J115" s="11">
        <v>0</v>
      </c>
      <c r="K115" s="11">
        <v>0</v>
      </c>
      <c r="L115" s="27"/>
    </row>
    <row r="116" spans="1:12" ht="18.75" customHeight="1">
      <c r="A116" s="53"/>
      <c r="B116" s="27"/>
      <c r="C116" s="27"/>
      <c r="D116" s="27"/>
      <c r="E116" s="5" t="s">
        <v>10</v>
      </c>
      <c r="F116" s="11">
        <f>SUM(G116:K116)</f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27"/>
    </row>
    <row r="117" spans="1:12" ht="15.75">
      <c r="A117" s="53" t="s">
        <v>35</v>
      </c>
      <c r="B117" s="27" t="s">
        <v>36</v>
      </c>
      <c r="C117" s="27">
        <v>2018</v>
      </c>
      <c r="D117" s="27" t="s">
        <v>34</v>
      </c>
      <c r="E117" s="6" t="s">
        <v>42</v>
      </c>
      <c r="F117" s="10">
        <f>SUM(G117:K117)</f>
        <v>300</v>
      </c>
      <c r="G117" s="10">
        <f>SUM(G118:G121)</f>
        <v>300</v>
      </c>
      <c r="H117" s="10">
        <f t="shared" ref="H117:K117" si="20">SUM(H118:H121)</f>
        <v>0</v>
      </c>
      <c r="I117" s="10">
        <f t="shared" si="20"/>
        <v>0</v>
      </c>
      <c r="J117" s="10">
        <f t="shared" si="20"/>
        <v>0</v>
      </c>
      <c r="K117" s="10">
        <f t="shared" si="20"/>
        <v>0</v>
      </c>
      <c r="L117" s="27" t="s">
        <v>51</v>
      </c>
    </row>
    <row r="118" spans="1:12" ht="31.5" customHeight="1">
      <c r="A118" s="53"/>
      <c r="B118" s="27"/>
      <c r="C118" s="27"/>
      <c r="D118" s="27"/>
      <c r="E118" s="5" t="s">
        <v>8</v>
      </c>
      <c r="F118" s="10">
        <f>SUM(G118:K118)</f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27"/>
    </row>
    <row r="119" spans="1:12" ht="47.25">
      <c r="A119" s="53"/>
      <c r="B119" s="27"/>
      <c r="C119" s="27"/>
      <c r="D119" s="27"/>
      <c r="E119" s="5" t="s">
        <v>77</v>
      </c>
      <c r="F119" s="11">
        <f>SUM(G119:K119)</f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27"/>
    </row>
    <row r="120" spans="1:12" ht="31.5">
      <c r="A120" s="53"/>
      <c r="B120" s="27"/>
      <c r="C120" s="27"/>
      <c r="D120" s="27"/>
      <c r="E120" s="5" t="s">
        <v>9</v>
      </c>
      <c r="F120" s="11">
        <f>SUM(G120:K120)</f>
        <v>300</v>
      </c>
      <c r="G120" s="11">
        <v>300</v>
      </c>
      <c r="H120" s="11">
        <v>0</v>
      </c>
      <c r="I120" s="11">
        <v>0</v>
      </c>
      <c r="J120" s="11">
        <v>0</v>
      </c>
      <c r="K120" s="11">
        <v>0</v>
      </c>
      <c r="L120" s="27"/>
    </row>
    <row r="121" spans="1:12" ht="32.25" customHeight="1">
      <c r="A121" s="53"/>
      <c r="B121" s="27"/>
      <c r="C121" s="27"/>
      <c r="D121" s="27"/>
      <c r="E121" s="5" t="s">
        <v>10</v>
      </c>
      <c r="F121" s="11">
        <f>SUM(G121:K121)</f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27"/>
    </row>
    <row r="122" spans="1:12" ht="25.5" customHeight="1">
      <c r="A122" s="52" t="s">
        <v>47</v>
      </c>
      <c r="B122" s="53"/>
      <c r="C122" s="53"/>
      <c r="D122" s="53"/>
      <c r="E122" s="6" t="s">
        <v>42</v>
      </c>
      <c r="F122" s="10">
        <f>SUM(G122:K122)</f>
        <v>8800</v>
      </c>
      <c r="G122" s="10">
        <f>SUM(G123:G126)</f>
        <v>2000</v>
      </c>
      <c r="H122" s="10">
        <f t="shared" ref="H122:K122" si="21">SUM(H123:H126)</f>
        <v>5700</v>
      </c>
      <c r="I122" s="10">
        <f t="shared" si="21"/>
        <v>1100</v>
      </c>
      <c r="J122" s="10">
        <f t="shared" si="21"/>
        <v>0</v>
      </c>
      <c r="K122" s="10">
        <f t="shared" si="21"/>
        <v>0</v>
      </c>
      <c r="L122" s="27"/>
    </row>
    <row r="123" spans="1:12" ht="31.5">
      <c r="A123" s="53"/>
      <c r="B123" s="53"/>
      <c r="C123" s="53"/>
      <c r="D123" s="53"/>
      <c r="E123" s="6" t="s">
        <v>8</v>
      </c>
      <c r="F123" s="10">
        <f>SUM(G123:K123)</f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27"/>
    </row>
    <row r="124" spans="1:12" ht="47.25">
      <c r="A124" s="53"/>
      <c r="B124" s="53"/>
      <c r="C124" s="53"/>
      <c r="D124" s="53"/>
      <c r="E124" s="6" t="s">
        <v>77</v>
      </c>
      <c r="F124" s="10">
        <f>SUM(G124:K124)</f>
        <v>2430</v>
      </c>
      <c r="G124" s="10">
        <f t="shared" ref="G124:K125" si="22">SUM(G119+G114+G109+G104)</f>
        <v>0</v>
      </c>
      <c r="H124" s="10">
        <f t="shared" si="22"/>
        <v>2430</v>
      </c>
      <c r="I124" s="10">
        <f t="shared" si="22"/>
        <v>0</v>
      </c>
      <c r="J124" s="10">
        <f t="shared" si="22"/>
        <v>0</v>
      </c>
      <c r="K124" s="10">
        <f t="shared" si="22"/>
        <v>0</v>
      </c>
      <c r="L124" s="27"/>
    </row>
    <row r="125" spans="1:12" ht="36" customHeight="1">
      <c r="A125" s="53"/>
      <c r="B125" s="53"/>
      <c r="C125" s="53"/>
      <c r="D125" s="53"/>
      <c r="E125" s="6" t="s">
        <v>9</v>
      </c>
      <c r="F125" s="10">
        <f>SUM(G125:K125)</f>
        <v>6370</v>
      </c>
      <c r="G125" s="10">
        <f t="shared" si="22"/>
        <v>2000</v>
      </c>
      <c r="H125" s="10">
        <f t="shared" si="22"/>
        <v>3270</v>
      </c>
      <c r="I125" s="10">
        <f t="shared" si="22"/>
        <v>1100</v>
      </c>
      <c r="J125" s="10">
        <f t="shared" si="22"/>
        <v>0</v>
      </c>
      <c r="K125" s="10">
        <f t="shared" si="22"/>
        <v>0</v>
      </c>
      <c r="L125" s="27"/>
    </row>
    <row r="126" spans="1:12" ht="15.75">
      <c r="A126" s="53"/>
      <c r="B126" s="53"/>
      <c r="C126" s="53"/>
      <c r="D126" s="53"/>
      <c r="E126" s="6" t="s">
        <v>10</v>
      </c>
      <c r="F126" s="10">
        <f>SUM(G126:K126)</f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27"/>
    </row>
    <row r="127" spans="1:12" ht="15.75">
      <c r="A127" s="52" t="s">
        <v>48</v>
      </c>
      <c r="B127" s="53"/>
      <c r="C127" s="53"/>
      <c r="D127" s="53"/>
      <c r="E127" s="6" t="s">
        <v>42</v>
      </c>
      <c r="F127" s="10">
        <f>SUM(G127:K127)</f>
        <v>697716</v>
      </c>
      <c r="G127" s="10">
        <f t="shared" ref="G127:I127" si="23">SUM(G128:G131)</f>
        <v>35750</v>
      </c>
      <c r="H127" s="10">
        <f t="shared" si="23"/>
        <v>327623</v>
      </c>
      <c r="I127" s="10">
        <f t="shared" si="23"/>
        <v>115066</v>
      </c>
      <c r="J127" s="10">
        <f>SUM(J128:J131)</f>
        <v>116275</v>
      </c>
      <c r="K127" s="10">
        <f>SUM(K128:K131)</f>
        <v>103002</v>
      </c>
      <c r="L127" s="27"/>
    </row>
    <row r="128" spans="1:12" ht="31.5">
      <c r="A128" s="53"/>
      <c r="B128" s="53"/>
      <c r="C128" s="53"/>
      <c r="D128" s="53"/>
      <c r="E128" s="6" t="s">
        <v>8</v>
      </c>
      <c r="F128" s="10">
        <f>SUM(G128:K128)</f>
        <v>85532</v>
      </c>
      <c r="G128" s="10">
        <f>SUM(G37+G70+G97+G123+G81)</f>
        <v>0</v>
      </c>
      <c r="H128" s="10">
        <f>SUM(H37+H70+H97+H123+H81)</f>
        <v>21383</v>
      </c>
      <c r="I128" s="10">
        <f>SUM(I37+I70+I97+I123+I81)</f>
        <v>21383</v>
      </c>
      <c r="J128" s="10">
        <f>SUM(J37+J70+J97+K123+K81)</f>
        <v>21383</v>
      </c>
      <c r="K128" s="10">
        <f>SUM(K37+K70+K97+L123+L81)</f>
        <v>21383</v>
      </c>
      <c r="L128" s="27"/>
    </row>
    <row r="129" spans="1:12" ht="47.25">
      <c r="A129" s="53"/>
      <c r="B129" s="53"/>
      <c r="C129" s="53"/>
      <c r="D129" s="53"/>
      <c r="E129" s="6" t="s">
        <v>77</v>
      </c>
      <c r="F129" s="10">
        <f>SUM(G129:K129)</f>
        <v>260294</v>
      </c>
      <c r="G129" s="10">
        <f>SUM(G124+G98+G87+G71+G38)</f>
        <v>33000</v>
      </c>
      <c r="H129" s="10">
        <f>SUM(H124+H98+H87+H71+H38)</f>
        <v>90520</v>
      </c>
      <c r="I129" s="10">
        <f>SUM(I124+I98+I87+I71+I38)</f>
        <v>50696</v>
      </c>
      <c r="J129" s="10">
        <f>SUM(J124+J98+J87+J71+J38)</f>
        <v>44972</v>
      </c>
      <c r="K129" s="10">
        <f>SUM(K124+K98+K87+K71+K38)</f>
        <v>41106</v>
      </c>
      <c r="L129" s="27"/>
    </row>
    <row r="130" spans="1:12" ht="33" customHeight="1">
      <c r="A130" s="53"/>
      <c r="B130" s="53"/>
      <c r="C130" s="53"/>
      <c r="D130" s="53"/>
      <c r="E130" s="6" t="s">
        <v>9</v>
      </c>
      <c r="F130" s="10">
        <f>SUM(G130:K130)</f>
        <v>57290</v>
      </c>
      <c r="G130" s="10">
        <f t="shared" ref="G130:I131" si="24">SUM(G125+G99+G88+G72+G39)</f>
        <v>2750</v>
      </c>
      <c r="H130" s="10">
        <f t="shared" si="24"/>
        <v>11450</v>
      </c>
      <c r="I130" s="10">
        <f t="shared" si="24"/>
        <v>15987</v>
      </c>
      <c r="J130" s="10">
        <f>SUM(J125+J99+J88+J72+J39)</f>
        <v>13590</v>
      </c>
      <c r="K130" s="10">
        <f>SUM(K125+K99+K88+K72+K39)</f>
        <v>13513</v>
      </c>
      <c r="L130" s="27"/>
    </row>
    <row r="131" spans="1:12" ht="28.5" customHeight="1">
      <c r="A131" s="53"/>
      <c r="B131" s="53"/>
      <c r="C131" s="53"/>
      <c r="D131" s="53"/>
      <c r="E131" s="6" t="s">
        <v>10</v>
      </c>
      <c r="F131" s="10">
        <f>SUM(G131:K131)</f>
        <v>294600</v>
      </c>
      <c r="G131" s="10">
        <f t="shared" si="24"/>
        <v>0</v>
      </c>
      <c r="H131" s="10">
        <f>SUM(H126+H100+H89+H73+H40)</f>
        <v>204270</v>
      </c>
      <c r="I131" s="10">
        <f>SUM(I126+I100+I89+I73+I40)</f>
        <v>27000</v>
      </c>
      <c r="J131" s="10">
        <f>SUM(K126+J100+K89+J73+J40)</f>
        <v>36330</v>
      </c>
      <c r="K131" s="10">
        <f>SUM(L126+K100+L89+K73+K40)</f>
        <v>27000</v>
      </c>
      <c r="L131" s="27"/>
    </row>
    <row r="133" spans="1:12">
      <c r="A133" s="86"/>
    </row>
    <row r="134" spans="1:12">
      <c r="A134" s="28"/>
      <c r="B134" s="28"/>
      <c r="C134" s="28"/>
      <c r="D134" s="28"/>
    </row>
  </sheetData>
  <mergeCells count="113">
    <mergeCell ref="C3:C4"/>
    <mergeCell ref="D3:D4"/>
    <mergeCell ref="E3:E4"/>
    <mergeCell ref="L6:L25"/>
    <mergeCell ref="L59:L68"/>
    <mergeCell ref="C54:C58"/>
    <mergeCell ref="A64:A68"/>
    <mergeCell ref="B64:B68"/>
    <mergeCell ref="C64:C68"/>
    <mergeCell ref="D64:D68"/>
    <mergeCell ref="A59:A63"/>
    <mergeCell ref="A48:A52"/>
    <mergeCell ref="A54:A58"/>
    <mergeCell ref="A11:A15"/>
    <mergeCell ref="B11:B15"/>
    <mergeCell ref="C11:C15"/>
    <mergeCell ref="D11:D15"/>
    <mergeCell ref="A16:A20"/>
    <mergeCell ref="A26:A30"/>
    <mergeCell ref="B16:B20"/>
    <mergeCell ref="C16:C20"/>
    <mergeCell ref="D16:D20"/>
    <mergeCell ref="B21:B25"/>
    <mergeCell ref="G1:L1"/>
    <mergeCell ref="F3:K3"/>
    <mergeCell ref="B112:B116"/>
    <mergeCell ref="C112:C116"/>
    <mergeCell ref="D112:D116"/>
    <mergeCell ref="L112:L116"/>
    <mergeCell ref="B102:B106"/>
    <mergeCell ref="C102:C106"/>
    <mergeCell ref="D102:D106"/>
    <mergeCell ref="L102:L106"/>
    <mergeCell ref="L3:L4"/>
    <mergeCell ref="D43:D47"/>
    <mergeCell ref="L43:L47"/>
    <mergeCell ref="D21:D25"/>
    <mergeCell ref="L36:L40"/>
    <mergeCell ref="B59:B63"/>
    <mergeCell ref="C59:C63"/>
    <mergeCell ref="D59:D63"/>
    <mergeCell ref="C43:C47"/>
    <mergeCell ref="B48:B52"/>
    <mergeCell ref="C48:C52"/>
    <mergeCell ref="D48:D52"/>
    <mergeCell ref="L48:L52"/>
    <mergeCell ref="B54:B58"/>
    <mergeCell ref="A21:A25"/>
    <mergeCell ref="A127:D131"/>
    <mergeCell ref="A85:D89"/>
    <mergeCell ref="A122:D126"/>
    <mergeCell ref="A117:A121"/>
    <mergeCell ref="B117:B121"/>
    <mergeCell ref="C117:C121"/>
    <mergeCell ref="D117:D121"/>
    <mergeCell ref="A112:A116"/>
    <mergeCell ref="A96:D100"/>
    <mergeCell ref="A101:L101"/>
    <mergeCell ref="A102:A106"/>
    <mergeCell ref="A107:A111"/>
    <mergeCell ref="B107:B111"/>
    <mergeCell ref="C107:C111"/>
    <mergeCell ref="D107:D111"/>
    <mergeCell ref="L107:L111"/>
    <mergeCell ref="L80:L84"/>
    <mergeCell ref="B43:B47"/>
    <mergeCell ref="A2:L2"/>
    <mergeCell ref="A90:L90"/>
    <mergeCell ref="A69:D73"/>
    <mergeCell ref="L69:L73"/>
    <mergeCell ref="A74:L74"/>
    <mergeCell ref="A75:A79"/>
    <mergeCell ref="B75:B79"/>
    <mergeCell ref="C75:C79"/>
    <mergeCell ref="D75:D79"/>
    <mergeCell ref="L75:L79"/>
    <mergeCell ref="A80:A84"/>
    <mergeCell ref="B80:B84"/>
    <mergeCell ref="C80:C84"/>
    <mergeCell ref="D80:D84"/>
    <mergeCell ref="A43:A47"/>
    <mergeCell ref="A36:D40"/>
    <mergeCell ref="A6:A10"/>
    <mergeCell ref="B6:B10"/>
    <mergeCell ref="C6:C10"/>
    <mergeCell ref="D6:D10"/>
    <mergeCell ref="A3:A4"/>
    <mergeCell ref="A5:L5"/>
    <mergeCell ref="B3:B4"/>
    <mergeCell ref="C21:C25"/>
    <mergeCell ref="A134:D134"/>
    <mergeCell ref="A42:L42"/>
    <mergeCell ref="B26:B30"/>
    <mergeCell ref="C26:C30"/>
    <mergeCell ref="D26:D30"/>
    <mergeCell ref="L26:L30"/>
    <mergeCell ref="D54:D58"/>
    <mergeCell ref="L54:L58"/>
    <mergeCell ref="L31:L35"/>
    <mergeCell ref="A31:A35"/>
    <mergeCell ref="B31:B35"/>
    <mergeCell ref="C31:C35"/>
    <mergeCell ref="D31:D35"/>
    <mergeCell ref="B91:B95"/>
    <mergeCell ref="A91:A95"/>
    <mergeCell ref="C91:C95"/>
    <mergeCell ref="D91:D95"/>
    <mergeCell ref="L91:L95"/>
    <mergeCell ref="L127:L131"/>
    <mergeCell ref="L85:L89"/>
    <mergeCell ref="L117:L121"/>
    <mergeCell ref="L122:L126"/>
    <mergeCell ref="L96:L100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C3" sqref="C3"/>
    </sheetView>
  </sheetViews>
  <sheetFormatPr defaultRowHeight="15"/>
  <cols>
    <col min="1" max="1" width="36.42578125" customWidth="1"/>
    <col min="2" max="2" width="14.42578125" customWidth="1"/>
    <col min="3" max="3" width="14" customWidth="1"/>
    <col min="4" max="5" width="15.28515625" customWidth="1"/>
    <col min="6" max="6" width="14.42578125" customWidth="1"/>
    <col min="7" max="7" width="17.7109375" customWidth="1"/>
  </cols>
  <sheetData>
    <row r="1" spans="1:7" ht="55.5" customHeight="1">
      <c r="D1" s="78" t="s">
        <v>104</v>
      </c>
      <c r="E1" s="78"/>
      <c r="F1" s="78"/>
      <c r="G1" s="78"/>
    </row>
    <row r="2" spans="1:7" ht="120" customHeight="1">
      <c r="A2" s="77" t="s">
        <v>56</v>
      </c>
      <c r="B2" s="77"/>
      <c r="C2" s="77"/>
      <c r="D2" s="77"/>
      <c r="E2" s="77"/>
      <c r="F2" s="77"/>
      <c r="G2" s="77"/>
    </row>
    <row r="3" spans="1:7" ht="75">
      <c r="A3" s="1" t="s">
        <v>37</v>
      </c>
      <c r="B3" s="1" t="s">
        <v>38</v>
      </c>
      <c r="C3" s="1" t="s">
        <v>39</v>
      </c>
      <c r="D3" s="1" t="s">
        <v>40</v>
      </c>
      <c r="E3" s="1" t="s">
        <v>52</v>
      </c>
      <c r="F3" s="1" t="s">
        <v>55</v>
      </c>
      <c r="G3" s="1" t="s">
        <v>49</v>
      </c>
    </row>
    <row r="4" spans="1:7" ht="18.75">
      <c r="A4" s="1" t="s">
        <v>42</v>
      </c>
      <c r="B4" s="2">
        <f>SUM(B5:B8)</f>
        <v>35750</v>
      </c>
      <c r="C4" s="2">
        <f>SUM(C5:C8)</f>
        <v>327623</v>
      </c>
      <c r="D4" s="2">
        <f>SUM(D5:D8)</f>
        <v>115066</v>
      </c>
      <c r="E4" s="2">
        <f>SUM(E5:E8)</f>
        <v>116275</v>
      </c>
      <c r="F4" s="2">
        <f>SUM(F5:F8)</f>
        <v>103002</v>
      </c>
      <c r="G4" s="2">
        <f>SUM(B4:F4)</f>
        <v>697716</v>
      </c>
    </row>
    <row r="5" spans="1:7" ht="37.5">
      <c r="A5" s="1" t="s">
        <v>102</v>
      </c>
      <c r="B5" s="2">
        <f>'Додаток 2'!G128</f>
        <v>0</v>
      </c>
      <c r="C5" s="2">
        <f>'Додаток 2'!H128</f>
        <v>21383</v>
      </c>
      <c r="D5" s="2">
        <f>'Додаток 2'!I128</f>
        <v>21383</v>
      </c>
      <c r="E5" s="2">
        <f>'Додаток 2'!J128</f>
        <v>21383</v>
      </c>
      <c r="F5" s="2">
        <f>'Додаток 2'!K128</f>
        <v>21383</v>
      </c>
      <c r="G5" s="2">
        <f>SUM(B5:F5)</f>
        <v>85532</v>
      </c>
    </row>
    <row r="6" spans="1:7" ht="37.5">
      <c r="A6" s="1" t="s">
        <v>77</v>
      </c>
      <c r="B6" s="2">
        <f>'Додаток 2'!G129</f>
        <v>33000</v>
      </c>
      <c r="C6" s="2">
        <f>'Додаток 2'!H129</f>
        <v>90520</v>
      </c>
      <c r="D6" s="2">
        <f>'Додаток 2'!I129</f>
        <v>50696</v>
      </c>
      <c r="E6" s="2">
        <f>'Додаток 2'!J129</f>
        <v>44972</v>
      </c>
      <c r="F6" s="2">
        <f>'Додаток 2'!K129</f>
        <v>41106</v>
      </c>
      <c r="G6" s="2">
        <f>SUM(B6:F6)</f>
        <v>260294</v>
      </c>
    </row>
    <row r="7" spans="1:7" ht="37.5">
      <c r="A7" s="1" t="s">
        <v>103</v>
      </c>
      <c r="B7" s="2">
        <f>'Додаток 2'!G130</f>
        <v>2750</v>
      </c>
      <c r="C7" s="2">
        <f>'Додаток 2'!H130</f>
        <v>11450</v>
      </c>
      <c r="D7" s="2">
        <f>'Додаток 2'!I130</f>
        <v>15987</v>
      </c>
      <c r="E7" s="2">
        <f>'Додаток 2'!J130</f>
        <v>13590</v>
      </c>
      <c r="F7" s="2">
        <f>'Додаток 2'!K130</f>
        <v>13513</v>
      </c>
      <c r="G7" s="2">
        <f>SUM(B7:F7)</f>
        <v>57290</v>
      </c>
    </row>
    <row r="8" spans="1:7" ht="37.5">
      <c r="A8" s="1" t="s">
        <v>96</v>
      </c>
      <c r="B8" s="2">
        <f>'Додаток 2'!G131</f>
        <v>0</v>
      </c>
      <c r="C8" s="2">
        <f>'Додаток 2'!H131</f>
        <v>204270</v>
      </c>
      <c r="D8" s="2">
        <f>'Додаток 2'!I131</f>
        <v>27000</v>
      </c>
      <c r="E8" s="2">
        <f>'Додаток 2'!J131</f>
        <v>36330</v>
      </c>
      <c r="F8" s="2">
        <f>'Додаток 2'!K131</f>
        <v>27000</v>
      </c>
      <c r="G8" s="2">
        <f>SUM(B8:F8)</f>
        <v>294600</v>
      </c>
    </row>
  </sheetData>
  <mergeCells count="2">
    <mergeCell ref="A2:G2"/>
    <mergeCell ref="D1:G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Додаток 2</vt:lpstr>
      <vt:lpstr>Додаток 1</vt:lpstr>
      <vt:lpstr>Лист3</vt:lpstr>
      <vt:lpstr>'Додаток 2'!Заголовки_для_печати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user3</cp:lastModifiedBy>
  <cp:lastPrinted>2018-08-06T17:00:11Z</cp:lastPrinted>
  <dcterms:created xsi:type="dcterms:W3CDTF">2018-07-06T07:43:42Z</dcterms:created>
  <dcterms:modified xsi:type="dcterms:W3CDTF">2018-08-06T17:32:08Z</dcterms:modified>
</cp:coreProperties>
</file>