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Л.КЛИМЧУК\Бюджет 2021\БюджЗапити\Напів для публікації\Опубліковані із цифрами ФУ 2022 2023 (7,4%)\"/>
    </mc:Choice>
  </mc:AlternateContent>
  <bookViews>
    <workbookView xWindow="0" yWindow="0" windowWidth="20496" windowHeight="7656"/>
  </bookViews>
  <sheets>
    <sheet name="Форма 2020-2 2113 на 2021 друк" sheetId="1" r:id="rId1"/>
  </sheets>
  <externalReferences>
    <externalReference r:id="rId2"/>
  </externalReferences>
  <definedNames>
    <definedName name="_xlnm.Print_Area" localSheetId="0">'Форма 2020-2 2113 на 2021 друк'!$A$1:$P$504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8" i="1" l="1"/>
  <c r="F218" i="1"/>
  <c r="L188" i="1"/>
  <c r="I188" i="1"/>
  <c r="N179" i="1" l="1"/>
  <c r="K180" i="1"/>
  <c r="N180" i="1"/>
  <c r="K181" i="1"/>
  <c r="N181" i="1"/>
  <c r="E494" i="1" l="1"/>
  <c r="D493" i="1"/>
  <c r="C493" i="1"/>
  <c r="D492" i="1"/>
  <c r="C492" i="1"/>
  <c r="D491" i="1"/>
  <c r="C491" i="1"/>
  <c r="D490" i="1"/>
  <c r="C490" i="1"/>
  <c r="C489" i="1"/>
  <c r="D488" i="1"/>
  <c r="C488" i="1"/>
  <c r="D487" i="1"/>
  <c r="C487" i="1"/>
  <c r="D486" i="1"/>
  <c r="C486" i="1"/>
  <c r="D485" i="1"/>
  <c r="C485" i="1"/>
  <c r="D484" i="1"/>
  <c r="C484" i="1"/>
  <c r="C483" i="1"/>
  <c r="D482" i="1"/>
  <c r="C482" i="1"/>
  <c r="D481" i="1"/>
  <c r="C481" i="1"/>
  <c r="C480" i="1"/>
  <c r="D479" i="1"/>
  <c r="C479" i="1"/>
  <c r="D478" i="1"/>
  <c r="C478" i="1"/>
  <c r="C477" i="1"/>
  <c r="D476" i="1"/>
  <c r="C476" i="1"/>
  <c r="C475" i="1"/>
  <c r="C474" i="1"/>
  <c r="D473" i="1"/>
  <c r="C473" i="1"/>
  <c r="D472" i="1"/>
  <c r="C472" i="1"/>
  <c r="D471" i="1"/>
  <c r="C471" i="1"/>
  <c r="D470" i="1"/>
  <c r="C470" i="1"/>
  <c r="D469" i="1"/>
  <c r="C469" i="1"/>
  <c r="C468" i="1"/>
  <c r="D467" i="1"/>
  <c r="C467" i="1"/>
  <c r="D466" i="1"/>
  <c r="C466" i="1"/>
  <c r="D465" i="1"/>
  <c r="C465" i="1"/>
  <c r="C464" i="1"/>
  <c r="D463" i="1"/>
  <c r="C463" i="1"/>
  <c r="D462" i="1"/>
  <c r="C462" i="1"/>
  <c r="C461" i="1"/>
  <c r="D460" i="1"/>
  <c r="C460" i="1"/>
  <c r="D459" i="1"/>
  <c r="C459" i="1"/>
  <c r="C458" i="1"/>
  <c r="D457" i="1"/>
  <c r="C457" i="1"/>
  <c r="D456" i="1"/>
  <c r="C456" i="1"/>
  <c r="D455" i="1"/>
  <c r="C455" i="1"/>
  <c r="D454" i="1"/>
  <c r="C454" i="1"/>
  <c r="D453" i="1"/>
  <c r="C453" i="1"/>
  <c r="D451" i="1"/>
  <c r="C451" i="1"/>
  <c r="D450" i="1"/>
  <c r="C450" i="1"/>
  <c r="D449" i="1"/>
  <c r="C449" i="1"/>
  <c r="D448" i="1"/>
  <c r="C448" i="1"/>
  <c r="D447" i="1"/>
  <c r="C447" i="1"/>
  <c r="D446" i="1"/>
  <c r="C446" i="1"/>
  <c r="D444" i="1"/>
  <c r="C444" i="1"/>
  <c r="D443" i="1"/>
  <c r="C443" i="1"/>
  <c r="D442" i="1"/>
  <c r="C442" i="1"/>
  <c r="C441" i="1"/>
  <c r="C440" i="1"/>
  <c r="N430" i="1"/>
  <c r="H430" i="1"/>
  <c r="N429" i="1"/>
  <c r="H429" i="1"/>
  <c r="N428" i="1"/>
  <c r="H428" i="1"/>
  <c r="N427" i="1"/>
  <c r="H427" i="1"/>
  <c r="N426" i="1"/>
  <c r="H426" i="1"/>
  <c r="E426" i="1"/>
  <c r="N425" i="1"/>
  <c r="H425" i="1"/>
  <c r="N424" i="1"/>
  <c r="H424" i="1"/>
  <c r="N423" i="1"/>
  <c r="H423" i="1"/>
  <c r="N422" i="1"/>
  <c r="H422" i="1"/>
  <c r="N421" i="1"/>
  <c r="H421" i="1"/>
  <c r="N420" i="1"/>
  <c r="H420" i="1"/>
  <c r="E420" i="1"/>
  <c r="N419" i="1"/>
  <c r="H419" i="1"/>
  <c r="N418" i="1"/>
  <c r="H418" i="1"/>
  <c r="N417" i="1"/>
  <c r="H417" i="1"/>
  <c r="E417" i="1"/>
  <c r="N416" i="1"/>
  <c r="H416" i="1"/>
  <c r="N415" i="1"/>
  <c r="H415" i="1"/>
  <c r="N414" i="1"/>
  <c r="H414" i="1"/>
  <c r="E414" i="1"/>
  <c r="E412" i="1" s="1"/>
  <c r="E411" i="1" s="1"/>
  <c r="N413" i="1"/>
  <c r="H413" i="1"/>
  <c r="N412" i="1"/>
  <c r="H412" i="1"/>
  <c r="N411" i="1"/>
  <c r="H411" i="1"/>
  <c r="N410" i="1"/>
  <c r="H410" i="1"/>
  <c r="N409" i="1"/>
  <c r="H409" i="1"/>
  <c r="N408" i="1"/>
  <c r="H408" i="1"/>
  <c r="N407" i="1"/>
  <c r="H407" i="1"/>
  <c r="N406" i="1"/>
  <c r="H406" i="1"/>
  <c r="N405" i="1"/>
  <c r="H405" i="1"/>
  <c r="E405" i="1"/>
  <c r="N404" i="1"/>
  <c r="H404" i="1"/>
  <c r="N403" i="1"/>
  <c r="H403" i="1"/>
  <c r="N402" i="1"/>
  <c r="H402" i="1"/>
  <c r="N401" i="1"/>
  <c r="H401" i="1"/>
  <c r="E401" i="1"/>
  <c r="N400" i="1"/>
  <c r="H400" i="1"/>
  <c r="N399" i="1"/>
  <c r="H399" i="1"/>
  <c r="N398" i="1"/>
  <c r="H398" i="1"/>
  <c r="E398" i="1"/>
  <c r="N397" i="1"/>
  <c r="H397" i="1"/>
  <c r="N396" i="1"/>
  <c r="H396" i="1"/>
  <c r="N395" i="1"/>
  <c r="H395" i="1"/>
  <c r="E395" i="1"/>
  <c r="I394" i="1"/>
  <c r="N394" i="1" s="1"/>
  <c r="D394" i="1"/>
  <c r="H394" i="1" s="1"/>
  <c r="I393" i="1"/>
  <c r="N393" i="1" s="1"/>
  <c r="D393" i="1"/>
  <c r="H393" i="1" s="1"/>
  <c r="I392" i="1"/>
  <c r="N392" i="1" s="1"/>
  <c r="D392" i="1"/>
  <c r="H392" i="1" s="1"/>
  <c r="I391" i="1"/>
  <c r="N391" i="1" s="1"/>
  <c r="D391" i="1"/>
  <c r="H391" i="1" s="1"/>
  <c r="I390" i="1"/>
  <c r="N390" i="1" s="1"/>
  <c r="D390" i="1"/>
  <c r="M389" i="1"/>
  <c r="L389" i="1"/>
  <c r="K389" i="1"/>
  <c r="J389" i="1"/>
  <c r="G389" i="1"/>
  <c r="F389" i="1"/>
  <c r="E389" i="1"/>
  <c r="N388" i="1"/>
  <c r="H388" i="1"/>
  <c r="N387" i="1"/>
  <c r="H387" i="1"/>
  <c r="N386" i="1"/>
  <c r="H386" i="1"/>
  <c r="N385" i="1"/>
  <c r="H385" i="1"/>
  <c r="N384" i="1"/>
  <c r="H384" i="1"/>
  <c r="N383" i="1"/>
  <c r="H383" i="1"/>
  <c r="E382" i="1"/>
  <c r="N381" i="1"/>
  <c r="H381" i="1"/>
  <c r="N380" i="1"/>
  <c r="H380" i="1"/>
  <c r="N379" i="1"/>
  <c r="H379" i="1"/>
  <c r="N378" i="1"/>
  <c r="E378" i="1"/>
  <c r="E377" i="1" s="1"/>
  <c r="D378" i="1"/>
  <c r="H378" i="1" s="1"/>
  <c r="N377" i="1"/>
  <c r="N366" i="1"/>
  <c r="N365" i="1"/>
  <c r="N364" i="1"/>
  <c r="N363" i="1"/>
  <c r="E362" i="1"/>
  <c r="N362" i="1" s="1"/>
  <c r="N361" i="1"/>
  <c r="N360" i="1"/>
  <c r="N359" i="1"/>
  <c r="N358" i="1"/>
  <c r="N357" i="1"/>
  <c r="E356" i="1"/>
  <c r="D483" i="1" s="1"/>
  <c r="N355" i="1"/>
  <c r="N354" i="1"/>
  <c r="E353" i="1"/>
  <c r="D480" i="1" s="1"/>
  <c r="N352" i="1"/>
  <c r="N351" i="1"/>
  <c r="E350" i="1"/>
  <c r="D477" i="1" s="1"/>
  <c r="N349" i="1"/>
  <c r="N346" i="1"/>
  <c r="N345" i="1"/>
  <c r="N344" i="1"/>
  <c r="N343" i="1"/>
  <c r="N342" i="1"/>
  <c r="E341" i="1"/>
  <c r="D468" i="1" s="1"/>
  <c r="N340" i="1"/>
  <c r="N339" i="1"/>
  <c r="N338" i="1"/>
  <c r="E337" i="1"/>
  <c r="N337" i="1" s="1"/>
  <c r="N336" i="1"/>
  <c r="N335" i="1"/>
  <c r="E334" i="1"/>
  <c r="N334" i="1" s="1"/>
  <c r="N333" i="1"/>
  <c r="N332" i="1"/>
  <c r="E331" i="1"/>
  <c r="N331" i="1" s="1"/>
  <c r="N330" i="1"/>
  <c r="N329" i="1"/>
  <c r="N328" i="1"/>
  <c r="N327" i="1"/>
  <c r="N326" i="1"/>
  <c r="E325" i="1"/>
  <c r="D452" i="1" s="1"/>
  <c r="C325" i="1"/>
  <c r="N324" i="1"/>
  <c r="N323" i="1"/>
  <c r="N322" i="1"/>
  <c r="N321" i="1"/>
  <c r="N320" i="1"/>
  <c r="N319" i="1"/>
  <c r="E318" i="1"/>
  <c r="N318" i="1" s="1"/>
  <c r="N317" i="1"/>
  <c r="N316" i="1"/>
  <c r="N315" i="1"/>
  <c r="E314" i="1"/>
  <c r="N314" i="1" s="1"/>
  <c r="I273" i="1"/>
  <c r="E273" i="1"/>
  <c r="G271" i="1"/>
  <c r="G273" i="1" s="1"/>
  <c r="F262" i="1"/>
  <c r="E262" i="1"/>
  <c r="D262" i="1"/>
  <c r="C262" i="1"/>
  <c r="L249" i="1"/>
  <c r="K249" i="1"/>
  <c r="J249" i="1"/>
  <c r="I249" i="1"/>
  <c r="H249" i="1"/>
  <c r="G249" i="1"/>
  <c r="F249" i="1"/>
  <c r="E249" i="1"/>
  <c r="D249" i="1"/>
  <c r="C249" i="1"/>
  <c r="L234" i="1"/>
  <c r="K234" i="1"/>
  <c r="J234" i="1"/>
  <c r="I234" i="1"/>
  <c r="H234" i="1"/>
  <c r="G234" i="1"/>
  <c r="F234" i="1"/>
  <c r="D234" i="1"/>
  <c r="E232" i="1"/>
  <c r="E234" i="1" s="1"/>
  <c r="C232" i="1"/>
  <c r="C234" i="1" s="1"/>
  <c r="K224" i="1"/>
  <c r="H224" i="1"/>
  <c r="K222" i="1"/>
  <c r="H222" i="1"/>
  <c r="K221" i="1"/>
  <c r="H221" i="1"/>
  <c r="K220" i="1"/>
  <c r="H220" i="1"/>
  <c r="K217" i="1"/>
  <c r="H217" i="1"/>
  <c r="K216" i="1"/>
  <c r="H216" i="1"/>
  <c r="K214" i="1"/>
  <c r="H214" i="1"/>
  <c r="K213" i="1"/>
  <c r="H213" i="1"/>
  <c r="K211" i="1"/>
  <c r="H211" i="1"/>
  <c r="K208" i="1"/>
  <c r="H208" i="1"/>
  <c r="K206" i="1"/>
  <c r="H206" i="1"/>
  <c r="K205" i="1"/>
  <c r="H205" i="1"/>
  <c r="K204" i="1"/>
  <c r="H204" i="1"/>
  <c r="N193" i="1"/>
  <c r="K193" i="1"/>
  <c r="H193" i="1"/>
  <c r="N192" i="1"/>
  <c r="K192" i="1"/>
  <c r="H192" i="1"/>
  <c r="N191" i="1"/>
  <c r="K191" i="1"/>
  <c r="H191" i="1"/>
  <c r="N190" i="1"/>
  <c r="K190" i="1"/>
  <c r="H190" i="1"/>
  <c r="N187" i="1"/>
  <c r="K187" i="1"/>
  <c r="N186" i="1"/>
  <c r="K186" i="1"/>
  <c r="H185" i="1"/>
  <c r="H184" i="1"/>
  <c r="H183" i="1"/>
  <c r="N178" i="1"/>
  <c r="K178" i="1"/>
  <c r="N177" i="1"/>
  <c r="K177" i="1"/>
  <c r="H177" i="1"/>
  <c r="N173" i="1"/>
  <c r="K173" i="1"/>
  <c r="N172" i="1"/>
  <c r="K172" i="1"/>
  <c r="N171" i="1"/>
  <c r="K171" i="1"/>
  <c r="H171" i="1"/>
  <c r="N170" i="1"/>
  <c r="K170" i="1"/>
  <c r="H170" i="1"/>
  <c r="M130" i="1"/>
  <c r="K158" i="1" s="1"/>
  <c r="K159" i="1" s="1"/>
  <c r="L130" i="1"/>
  <c r="J158" i="1" s="1"/>
  <c r="J159" i="1" s="1"/>
  <c r="I130" i="1"/>
  <c r="G158" i="1" s="1"/>
  <c r="G159" i="1" s="1"/>
  <c r="H130" i="1"/>
  <c r="F158" i="1" s="1"/>
  <c r="F159" i="1" s="1"/>
  <c r="K129" i="1"/>
  <c r="N129" i="1" s="1"/>
  <c r="N128" i="1" s="1"/>
  <c r="G129" i="1"/>
  <c r="J129" i="1" s="1"/>
  <c r="J128" i="1" s="1"/>
  <c r="K127" i="1"/>
  <c r="N127" i="1" s="1"/>
  <c r="G127" i="1"/>
  <c r="J127" i="1" s="1"/>
  <c r="N126" i="1"/>
  <c r="J126" i="1"/>
  <c r="N125" i="1"/>
  <c r="N124" i="1" s="1"/>
  <c r="J125" i="1"/>
  <c r="J124" i="1" s="1"/>
  <c r="K124" i="1"/>
  <c r="G124" i="1"/>
  <c r="N123" i="1"/>
  <c r="J123" i="1"/>
  <c r="G122" i="1"/>
  <c r="K122" i="1" s="1"/>
  <c r="N122" i="1" s="1"/>
  <c r="G121" i="1"/>
  <c r="K121" i="1" s="1"/>
  <c r="N121" i="1" s="1"/>
  <c r="G120" i="1"/>
  <c r="K120" i="1" s="1"/>
  <c r="N120" i="1" s="1"/>
  <c r="G119" i="1"/>
  <c r="K119" i="1" s="1"/>
  <c r="N119" i="1" s="1"/>
  <c r="G118" i="1"/>
  <c r="K118" i="1" s="1"/>
  <c r="N116" i="1"/>
  <c r="G116" i="1"/>
  <c r="J116" i="1" s="1"/>
  <c r="N115" i="1"/>
  <c r="G115" i="1"/>
  <c r="J115" i="1" s="1"/>
  <c r="N114" i="1"/>
  <c r="G114" i="1"/>
  <c r="J114" i="1" s="1"/>
  <c r="N113" i="1"/>
  <c r="G113" i="1"/>
  <c r="J113" i="1" s="1"/>
  <c r="N112" i="1"/>
  <c r="G112" i="1"/>
  <c r="J112" i="1" s="1"/>
  <c r="N111" i="1"/>
  <c r="G111" i="1"/>
  <c r="J111" i="1" s="1"/>
  <c r="N110" i="1"/>
  <c r="G110" i="1"/>
  <c r="M93" i="1"/>
  <c r="M149" i="1" s="1"/>
  <c r="M150" i="1" s="1"/>
  <c r="L93" i="1"/>
  <c r="L149" i="1" s="1"/>
  <c r="L150" i="1" s="1"/>
  <c r="I93" i="1"/>
  <c r="I149" i="1" s="1"/>
  <c r="I150" i="1" s="1"/>
  <c r="H93" i="1"/>
  <c r="H149" i="1" s="1"/>
  <c r="H150" i="1" s="1"/>
  <c r="E93" i="1"/>
  <c r="E149" i="1" s="1"/>
  <c r="E150" i="1" s="1"/>
  <c r="D93" i="1"/>
  <c r="D149" i="1" s="1"/>
  <c r="D150" i="1" s="1"/>
  <c r="K92" i="1"/>
  <c r="N92" i="1" s="1"/>
  <c r="N91" i="1" s="1"/>
  <c r="G92" i="1"/>
  <c r="J92" i="1" s="1"/>
  <c r="J91" i="1" s="1"/>
  <c r="C92" i="1"/>
  <c r="F92" i="1" s="1"/>
  <c r="F91" i="1" s="1"/>
  <c r="N90" i="1"/>
  <c r="G90" i="1"/>
  <c r="J90" i="1" s="1"/>
  <c r="C90" i="1"/>
  <c r="F90" i="1" s="1"/>
  <c r="N89" i="1"/>
  <c r="G89" i="1"/>
  <c r="J89" i="1" s="1"/>
  <c r="F89" i="1"/>
  <c r="N88" i="1"/>
  <c r="N87" i="1" s="1"/>
  <c r="J88" i="1"/>
  <c r="J87" i="1" s="1"/>
  <c r="F88" i="1"/>
  <c r="F87" i="1" s="1"/>
  <c r="K87" i="1"/>
  <c r="G87" i="1"/>
  <c r="C87" i="1"/>
  <c r="N86" i="1"/>
  <c r="J86" i="1"/>
  <c r="F86" i="1"/>
  <c r="N85" i="1"/>
  <c r="J85" i="1"/>
  <c r="F85" i="1"/>
  <c r="N84" i="1"/>
  <c r="J84" i="1"/>
  <c r="F84" i="1"/>
  <c r="N83" i="1"/>
  <c r="J83" i="1"/>
  <c r="F83" i="1"/>
  <c r="N82" i="1"/>
  <c r="J82" i="1"/>
  <c r="F82" i="1"/>
  <c r="N81" i="1"/>
  <c r="J81" i="1"/>
  <c r="F81" i="1"/>
  <c r="K80" i="1"/>
  <c r="G80" i="1"/>
  <c r="C80" i="1"/>
  <c r="N79" i="1"/>
  <c r="J79" i="1"/>
  <c r="F79" i="1"/>
  <c r="N78" i="1"/>
  <c r="J78" i="1"/>
  <c r="F78" i="1"/>
  <c r="N77" i="1"/>
  <c r="J77" i="1"/>
  <c r="F77" i="1"/>
  <c r="N76" i="1"/>
  <c r="J76" i="1"/>
  <c r="F76" i="1"/>
  <c r="N75" i="1"/>
  <c r="J75" i="1"/>
  <c r="F75" i="1"/>
  <c r="N74" i="1"/>
  <c r="J74" i="1"/>
  <c r="F74" i="1"/>
  <c r="N73" i="1"/>
  <c r="J73" i="1"/>
  <c r="F73" i="1"/>
  <c r="M63" i="1"/>
  <c r="L63" i="1"/>
  <c r="I63" i="1"/>
  <c r="H63" i="1"/>
  <c r="N61" i="1"/>
  <c r="J61" i="1"/>
  <c r="N59" i="1"/>
  <c r="J59" i="1"/>
  <c r="N58" i="1"/>
  <c r="J58" i="1"/>
  <c r="N57" i="1"/>
  <c r="J57" i="1"/>
  <c r="N56" i="1"/>
  <c r="J56" i="1"/>
  <c r="N55" i="1"/>
  <c r="J55" i="1"/>
  <c r="M46" i="1"/>
  <c r="I46" i="1"/>
  <c r="G46" i="1"/>
  <c r="E46" i="1"/>
  <c r="C46" i="1"/>
  <c r="N44" i="1"/>
  <c r="J44" i="1"/>
  <c r="F44" i="1"/>
  <c r="F43" i="1"/>
  <c r="N42" i="1"/>
  <c r="J42" i="1"/>
  <c r="F42" i="1"/>
  <c r="N41" i="1"/>
  <c r="J41" i="1"/>
  <c r="F41" i="1"/>
  <c r="N40" i="1"/>
  <c r="J40" i="1"/>
  <c r="F40" i="1"/>
  <c r="N39" i="1"/>
  <c r="J39" i="1"/>
  <c r="F39" i="1"/>
  <c r="L38" i="1"/>
  <c r="L46" i="1" s="1"/>
  <c r="H38" i="1"/>
  <c r="H46" i="1" s="1"/>
  <c r="D38" i="1"/>
  <c r="D46" i="1" s="1"/>
  <c r="J37" i="1"/>
  <c r="F37" i="1"/>
  <c r="N325" i="1" l="1"/>
  <c r="D377" i="1"/>
  <c r="I389" i="1"/>
  <c r="I382" i="1" s="1"/>
  <c r="E376" i="1"/>
  <c r="E431" i="1" s="1"/>
  <c r="E348" i="1"/>
  <c r="N348" i="1" s="1"/>
  <c r="J80" i="1"/>
  <c r="J93" i="1" s="1"/>
  <c r="N80" i="1"/>
  <c r="N93" i="1" s="1"/>
  <c r="F80" i="1"/>
  <c r="F93" i="1" s="1"/>
  <c r="G91" i="1"/>
  <c r="G93" i="1" s="1"/>
  <c r="N350" i="1"/>
  <c r="N353" i="1"/>
  <c r="N356" i="1"/>
  <c r="N389" i="1"/>
  <c r="J118" i="1"/>
  <c r="N341" i="1"/>
  <c r="K128" i="1"/>
  <c r="G128" i="1"/>
  <c r="G117" i="1"/>
  <c r="J119" i="1"/>
  <c r="J121" i="1"/>
  <c r="K117" i="1"/>
  <c r="J120" i="1"/>
  <c r="J122" i="1"/>
  <c r="J110" i="1"/>
  <c r="N118" i="1"/>
  <c r="N117" i="1" s="1"/>
  <c r="N130" i="1" s="1"/>
  <c r="D445" i="1"/>
  <c r="F38" i="1"/>
  <c r="F46" i="1" s="1"/>
  <c r="J38" i="1"/>
  <c r="J46" i="1" s="1"/>
  <c r="N38" i="1"/>
  <c r="C91" i="1"/>
  <c r="C93" i="1" s="1"/>
  <c r="C149" i="1" s="1"/>
  <c r="K91" i="1"/>
  <c r="K93" i="1" s="1"/>
  <c r="E313" i="1"/>
  <c r="C452" i="1"/>
  <c r="C318" i="1"/>
  <c r="C367" i="1"/>
  <c r="C494" i="1" s="1"/>
  <c r="H377" i="1"/>
  <c r="H390" i="1"/>
  <c r="H389" i="1" s="1"/>
  <c r="D389" i="1"/>
  <c r="D382" i="1" s="1"/>
  <c r="H382" i="1" s="1"/>
  <c r="D441" i="1"/>
  <c r="D458" i="1"/>
  <c r="D461" i="1"/>
  <c r="D464" i="1"/>
  <c r="D475" i="1"/>
  <c r="D489" i="1"/>
  <c r="I376" i="1" l="1"/>
  <c r="N376" i="1" s="1"/>
  <c r="N382" i="1"/>
  <c r="E347" i="1"/>
  <c r="N347" i="1" s="1"/>
  <c r="K130" i="1"/>
  <c r="K54" i="1" s="1"/>
  <c r="D376" i="1"/>
  <c r="H376" i="1" s="1"/>
  <c r="J117" i="1"/>
  <c r="J130" i="1" s="1"/>
  <c r="G130" i="1"/>
  <c r="E158" i="1" s="1"/>
  <c r="I431" i="1"/>
  <c r="N431" i="1" s="1"/>
  <c r="K149" i="1"/>
  <c r="K37" i="1"/>
  <c r="C150" i="1"/>
  <c r="F149" i="1"/>
  <c r="F150" i="1" s="1"/>
  <c r="C445" i="1"/>
  <c r="C312" i="1"/>
  <c r="C439" i="1" s="1"/>
  <c r="E367" i="1"/>
  <c r="N313" i="1"/>
  <c r="D440" i="1"/>
  <c r="E312" i="1"/>
  <c r="G149" i="1"/>
  <c r="D431" i="1"/>
  <c r="H431" i="1" s="1"/>
  <c r="I158" i="1" l="1"/>
  <c r="I159" i="1" s="1"/>
  <c r="D474" i="1"/>
  <c r="G54" i="1"/>
  <c r="J54" i="1" s="1"/>
  <c r="J63" i="1" s="1"/>
  <c r="N54" i="1"/>
  <c r="N63" i="1" s="1"/>
  <c r="K63" i="1"/>
  <c r="G150" i="1"/>
  <c r="J149" i="1"/>
  <c r="J150" i="1" s="1"/>
  <c r="D494" i="1"/>
  <c r="N367" i="1"/>
  <c r="E159" i="1"/>
  <c r="H158" i="1"/>
  <c r="H159" i="1" s="1"/>
  <c r="K150" i="1"/>
  <c r="N149" i="1"/>
  <c r="N150" i="1" s="1"/>
  <c r="N312" i="1"/>
  <c r="D439" i="1"/>
  <c r="N37" i="1"/>
  <c r="N46" i="1" s="1"/>
  <c r="K46" i="1"/>
  <c r="L158" i="1" l="1"/>
  <c r="L159" i="1" s="1"/>
  <c r="G63" i="1"/>
</calcChain>
</file>

<file path=xl/sharedStrings.xml><?xml version="1.0" encoding="utf-8"?>
<sst xmlns="http://schemas.openxmlformats.org/spreadsheetml/2006/main" count="841" uniqueCount="278">
  <si>
    <t>ЗАТВЕРДЖЕНО</t>
  </si>
  <si>
    <t>Наказ Міністерства фінансів України</t>
  </si>
  <si>
    <t>17 липня 2015 року N 648</t>
  </si>
  <si>
    <t>(у редакції наказу Міністерства фінансів</t>
  </si>
  <si>
    <t>України від 17 липня 2018 року N 617)</t>
  </si>
  <si>
    <t>БЮДЖЕТНИЙ ЗАПИТ НА 2021 - 2023 РОКИ індивідуальний (Форма 2020-2)</t>
  </si>
  <si>
    <t xml:space="preserve">1. __Управління охорони здоров’я Чернігівської міської ради  ______________________________________________________________________________________ </t>
  </si>
  <si>
    <t>07</t>
  </si>
  <si>
    <t>02013308</t>
  </si>
  <si>
    <t>(найменування головного розпорядника коштів місцевого бюджету)</t>
  </si>
  <si>
    <t>(код Типової відомчої класифікації видатків та кредитування місцевого бюджету)</t>
  </si>
  <si>
    <t>(код за ЄДРПОУ)</t>
  </si>
  <si>
    <t xml:space="preserve">2. Управління охорони здоров’я Чернігівської міської ради __________________________________ </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</si>
  <si>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</si>
  <si>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</si>
  <si>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3. _0712113_______________ </t>
  </si>
  <si>
    <t>_____2113____________</t>
  </si>
  <si>
    <t>_____0721___________</t>
  </si>
  <si>
    <t>Первинна медична допомога населенню, що надається амбулаторно-поліклінічними закладами (відділеннями)</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</si>
  <si>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</si>
  <si>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</si>
  <si>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місцевого бюджету)</t>
  </si>
  <si>
    <t>(найменування бюджетної програми згідно з Типовою програмною класифікації видатків та кредитування місцевого бюджету)</t>
  </si>
  <si>
    <t>(код бюджету)</t>
  </si>
  <si>
    <t>4. Мета та завдання бюджетної програми на 2021- 2023 роки:</t>
  </si>
  <si>
    <t>1) мета бюджетної програми/підпрограми, строки її реалізації;</t>
  </si>
  <si>
    <t>Підвищення рівня надання медичної допомоги та збереження здоров’я  населення</t>
  </si>
  <si>
    <t>2) завдання бюджетної програми;</t>
  </si>
  <si>
    <t>Забезпечення надання  населенню належної первинної медичної допомоги</t>
  </si>
  <si>
    <t>3) підстави реалізації бюджетної програми.</t>
  </si>
  <si>
    <t xml:space="preserve">Конституція України (Закон України від 28.06.1996 №254 к/96-ВР); Бюджетний кодекс України (Закон України від 08.07.2010 № 2456-У1 зі змінами); Закон України "Про Державний бюджет України на 2020 рік" від 14 листопада 2019 року № 294-ІХ; Закон України від 19.11.1992 № 2801-ХІІ "Основи законодавства України про охорону здоров'я";Закон України від 19.10.2017 № 2168-VIII " Про державні фінансові гарантії медичного обслуговування населення",  наказ Міністерства фінансів України від 26.08.2014 № 836 "Про деякі питання запровадження програмно-цільового методу складання та виконання місцевих бюджетів";рішення Чернігівської  міської ради від 28 листопада 2019 року № 48/VII -25 "Про міський бюджет на 2020 рік" (зі змінами та доповненнями ); рішення Чернігівської міської ради від 21.08.2018 № 33/VII – 4  «Про Комплексну міську програму “Здоров’я чернігівців” на 2018-2021 роки» (зі змінами), </t>
  </si>
  <si>
    <t>5. Надходження для виконання бюджетної програми:</t>
  </si>
  <si>
    <t>1) надходження для виконання бюджетної програми:у 2019 - 2021 роках:</t>
  </si>
  <si>
    <t>(грн)</t>
  </si>
  <si>
    <t>Код</t>
  </si>
  <si>
    <t>Найменування</t>
  </si>
  <si>
    <t>2019 рік (звіт)</t>
  </si>
  <si>
    <t>2020 рік (затверджено)</t>
  </si>
  <si>
    <t>2021 рік (проєкт)</t>
  </si>
  <si>
    <t>загаль-</t>
  </si>
  <si>
    <t>спеціаль-</t>
  </si>
  <si>
    <t>у т. ч. бюджет розвитку</t>
  </si>
  <si>
    <t>разом</t>
  </si>
  <si>
    <t>ний фонд</t>
  </si>
  <si>
    <t>(3 + 4)</t>
  </si>
  <si>
    <t>(7 + 8)</t>
  </si>
  <si>
    <t>(11 + 12)</t>
  </si>
  <si>
    <t>Надходження із загального фонду бюджету</t>
  </si>
  <si>
    <t>Х</t>
  </si>
  <si>
    <t>Власні надходження бюджетних установ (розписати за видами надходжень)</t>
  </si>
  <si>
    <t xml:space="preserve">плата за послуги, що надаються бюджетними установами згідно з їх основною діяльністю </t>
  </si>
  <si>
    <t xml:space="preserve">надходження бюджетних установ від додаткової (господарської) діяльності </t>
  </si>
  <si>
    <t>плата за оренду майна бюджетних установ</t>
  </si>
  <si>
    <t>надходження бюджетних установ від реалізації в установленому порядку майна</t>
  </si>
  <si>
    <t xml:space="preserve">благодійні внески, гранти та дарунки </t>
  </si>
  <si>
    <t>Інші надходження спеціального фонду (розписати за видами надходжень)</t>
  </si>
  <si>
    <t>Повернення кредитів до бюджету</t>
  </si>
  <si>
    <t>ВСЬОГО</t>
  </si>
  <si>
    <t>2) надходження для виконання бюджетної програми у 2022 - 2023 роках</t>
  </si>
  <si>
    <t>2022 рік (прогноз)</t>
  </si>
  <si>
    <t>2023 рік (прогноз)</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</si>
  <si>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</si>
  <si>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2019 - 2021 роках</t>
  </si>
  <si>
    <t>Код Економічної класифікації видатків бюджету</t>
  </si>
  <si>
    <t>2021 рік (проект)</t>
  </si>
  <si>
    <t xml:space="preserve">Оплата праці </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</si>
  <si>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</si>
  <si>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</si>
  <si>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</si>
  <si>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</si>
  <si>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</si>
  <si>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</si>
  <si>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комунальних послуг та енергоносіїв</t>
  </si>
  <si>
    <t>Оплата теплопостачання</t>
  </si>
  <si>
    <t>Оплата водопостачання і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</si>
  <si>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</si>
  <si>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</si>
  <si>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</si>
  <si>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</si>
  <si>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Соціальне забезпечення</t>
  </si>
  <si>
    <t>Виплата пенсій і допомоги</t>
  </si>
  <si>
    <t>Інші поточні видатки</t>
  </si>
  <si>
    <t>Придбання обладнання і предметів довгострокового користування</t>
  </si>
  <si>
    <t>Капітальний ремонт</t>
  </si>
  <si>
    <t>Капітальний ремонт інших об'єктів</t>
  </si>
  <si>
    <t xml:space="preserve">ВСЬОГО </t>
  </si>
  <si>
    <t>2) Надання кредитів за кодами Класифікації кредитування бюджету у 2019 - 2021 роках</t>
  </si>
  <si>
    <t>Код  класифікації кредитування бюджету</t>
  </si>
  <si>
    <t>3) видатки за кодами Економічної класифікації видатків бюджету у 2022 - 2023 роках:</t>
  </si>
  <si>
    <t>4) надання кредитів за кодами Класифікації кредитування бюджету у 2022 - 2023 роках:</t>
  </si>
  <si>
    <t>7. Витрати за напрямами використання бюджетних коштів:</t>
  </si>
  <si>
    <t>1) витрати за напрямами використання бюджетних коштів у 2019 - 2021 роках:</t>
  </si>
  <si>
    <t>N з/п</t>
  </si>
  <si>
    <t>Напрями використання бюджетних коштів</t>
  </si>
  <si>
    <t>2020рік (затверджено)</t>
  </si>
  <si>
    <t>Первинна медична допомога населенню</t>
  </si>
  <si>
    <t>2) витрати за напрямами використання бюджетних коштів у 2022 - 2023 роках:</t>
  </si>
  <si>
    <t>8. Результативні показники бюджетної програми:</t>
  </si>
  <si>
    <t>1) результативні показники бюджетної програми у 2019- 2021 роках:</t>
  </si>
  <si>
    <t>Показники</t>
  </si>
  <si>
    <t>Одиниця виміру</t>
  </si>
  <si>
    <t>Джерело інформації</t>
  </si>
  <si>
    <t>(5+6)</t>
  </si>
  <si>
    <t>(8+9)</t>
  </si>
  <si>
    <t>Показники затрат</t>
  </si>
  <si>
    <t>кількість відділень первинної медичної допомоги</t>
  </si>
  <si>
    <t>кількість штатних одиниць, з них:</t>
  </si>
  <si>
    <t>од.</t>
  </si>
  <si>
    <t>форма 20</t>
  </si>
  <si>
    <t>лікарів у т.ч.</t>
  </si>
  <si>
    <t>первинної ланки міських лікарень</t>
  </si>
  <si>
    <t>штатний розпис</t>
  </si>
  <si>
    <t>первинної ланки міських дитячих поліклінік</t>
  </si>
  <si>
    <t>Показники продукту</t>
  </si>
  <si>
    <t>кількість прикріпленого населення</t>
  </si>
  <si>
    <t>осіб</t>
  </si>
  <si>
    <t xml:space="preserve">кількість населення, які підписали декларації з лікарями первинної ланки </t>
  </si>
  <si>
    <t>у т.ч.</t>
  </si>
  <si>
    <t>з лікарями первинної ланки міських лікарень</t>
  </si>
  <si>
    <t>статзвітність</t>
  </si>
  <si>
    <t>з лікарями первинної ланки міських дитячих поліклінік</t>
  </si>
  <si>
    <t>Показники ефективності</t>
  </si>
  <si>
    <t>кількість прикріпленого дорослого населення на одного лікаря</t>
  </si>
  <si>
    <t>од</t>
  </si>
  <si>
    <t>форма 20 табл 1100</t>
  </si>
  <si>
    <t>кількість прикріпленого дитячого населення на одного лікаря</t>
  </si>
  <si>
    <t>середня кількість відвідувань на одного лікаря</t>
  </si>
  <si>
    <t>розрахункові дані з форми 20</t>
  </si>
  <si>
    <t>середня кількість населення на одного лікаря ПМД у міських лікарнях</t>
  </si>
  <si>
    <t>середня кількість населення на одного лікаря ПМД у міських дитячих поліклініках</t>
  </si>
  <si>
    <t>Показники якості</t>
  </si>
  <si>
    <t>забезпечення населення вимірюванням артеріального тиску</t>
  </si>
  <si>
    <t>%</t>
  </si>
  <si>
    <t>інформаційні дані закладів охорони здоров'я</t>
  </si>
  <si>
    <t>динаміка виявлення візуальних форм онкозахворювань на ранніх стадіях</t>
  </si>
  <si>
    <t>звітна форма № 35-здоров</t>
  </si>
  <si>
    <t>забезпечення обстеження на туберкульоз методом флюрографічного обстеження дорослого населення</t>
  </si>
  <si>
    <t>забезпечення обстеження на туберкульоз методом туберкулінодіагностики</t>
  </si>
  <si>
    <t>2) результативні показники бюджетної програми у 2022 - 2023 роках</t>
  </si>
  <si>
    <t xml:space="preserve">   первинної ланки міських лікарень</t>
  </si>
  <si>
    <t xml:space="preserve"> первинної ланки міських дитячих поліклінік</t>
  </si>
  <si>
    <t>кількість населення, які підписали декларації з лікарями первинної ланки КНП ЧМР</t>
  </si>
  <si>
    <t>звіти оперативної інформації</t>
  </si>
  <si>
    <t>у тому числі:</t>
  </si>
  <si>
    <t xml:space="preserve">  з лікарями первинної ланки міських лікарень</t>
  </si>
  <si>
    <t xml:space="preserve">  з лікарями первинної ланки міських дитячих поліклінік</t>
  </si>
  <si>
    <t>середня кількість   населення на одного лікаря ПМД у міських лікарнях</t>
  </si>
  <si>
    <t>розрахунок</t>
  </si>
  <si>
    <t>середня кількість   населення на одного лікаря ПМД у міських дитячих поліклініках</t>
  </si>
  <si>
    <t>Показники якості:</t>
  </si>
  <si>
    <t>забезпечення населення вимірювання артеріального тиску</t>
  </si>
  <si>
    <t>Інформаційні дані закладів охорони здоров'я</t>
  </si>
  <si>
    <t>динаміка виявлених візуальних форм онкозахворювань на ранніх стадіях</t>
  </si>
  <si>
    <t>Звітна форма № 35-здоров</t>
  </si>
  <si>
    <t>забезпечення обстеження на туберкульоз методом флюорографічного обстеження дорослого населення</t>
  </si>
  <si>
    <t>9. Структура видатків на оплату праці:</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</si>
  <si>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</si>
  <si>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</si>
  <si>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 xml:space="preserve">N 
з/п
</t>
  </si>
  <si>
    <t>Категорії працівників</t>
  </si>
  <si>
    <t>2020 рік (план)</t>
  </si>
  <si>
    <t>2021 рік</t>
  </si>
  <si>
    <t>загальний фонд</t>
  </si>
  <si>
    <t>спеціальний фонд</t>
  </si>
  <si>
    <t>спеціаль-ний фонд</t>
  </si>
  <si>
    <t>затвер-</t>
  </si>
  <si>
    <t>фактич-</t>
  </si>
  <si>
    <t>джено</t>
  </si>
  <si>
    <t>но зайняті</t>
  </si>
  <si>
    <t>Лікарі</t>
  </si>
  <si>
    <t>Середній медичний персонал</t>
  </si>
  <si>
    <t>Молодший медичний персонал</t>
  </si>
  <si>
    <t>Інші</t>
  </si>
  <si>
    <t>Всього штатних одиниць</t>
  </si>
  <si>
    <t>з них: штатні одиниці за загальним фондом, що враховані також у спеціальному фонді</t>
  </si>
  <si>
    <t>2022 рік</t>
  </si>
  <si>
    <t>2023 рік</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</si>
  <si>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</si>
  <si>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2019 - 2021 роках:</t>
  </si>
  <si>
    <t>Найменування місцевої/регіональної програми</t>
  </si>
  <si>
    <t>Коли та яким документом затверджена</t>
  </si>
  <si>
    <t>разом (4+5)</t>
  </si>
  <si>
    <t>разом (7+8)</t>
  </si>
  <si>
    <t>разом (10+11)</t>
  </si>
  <si>
    <t>Програма забезпечення діяльності та виконання доручень виборців депутатами Чернігівської міської ради на 2019 рік</t>
  </si>
  <si>
    <t>Рішення Чернігівської міської ради від 29.11.2018 р № 36/УІІ-31</t>
  </si>
  <si>
    <t>2) місцеві/регіональні програми, які виконуються в межах бюджетної програми у 2022 - 2023 роках:</t>
  </si>
  <si>
    <t>12. Об'єкти, які виконуються в межах бюджетної програми/підпрограми за рахунок коштів бюджету розвитку у 2019 - 2023 роках:</t>
  </si>
  <si>
    <t>Наймену-
вання об'єкта відпо-
відно до проектно-
кошто-
рисної докумен-
тації</t>
  </si>
  <si>
    <t>Строк реалізації об'єкта (рік початку і завершення)</t>
  </si>
  <si>
    <t>Загальна вартість об'єкта</t>
  </si>
  <si>
    <t>2020 рік (атверджено)</t>
  </si>
  <si>
    <t xml:space="preserve">спеціальний фонд
(бюджет розвитку)
</t>
  </si>
  <si>
    <t>рівень будівельної готовності об'єкта на кінець бюджетного періоду, %</t>
  </si>
  <si>
    <t>13. Аналіз результатів, досягнутих внаслідок використання коштів загального фонду бюджету у 2019 році, очікувані результати у 2020 році, обґрунтування необхідності передбачення витрат на 2021 - 2023 роки.</t>
  </si>
  <si>
    <t>У 2019 році кількість прикріпленого дорослого населення на одного лікаря складала 1684  пацієнтів. Забезпечено вимірювання артеріального тиску 95,6 відсотків пацієнтів, забезпечення обстеження на туберкульоз методом флюорографічного обстеження дорослого населення 98,2 відсотки  За рахунок коштів загального фонду проведені заплановані видатки на  оплату послуг по впровадженню системи МІС, в повному обсязі проведено оплату за спожиті комунальні платежі. . У 2020 році очікується провести  розрахунки за комунальні платежі в межах бюджетних призначень без створення будь-якої кредиторської заборгованості.</t>
  </si>
  <si>
    <t>14. Бюджетні зобов'язання у 2019 - 2021 роках:</t>
  </si>
  <si>
    <t>1) кредиторська заборгованість місцевого бюджету у 2019 році:</t>
  </si>
  <si>
    <t>Код Економічної класифікації видатків бюджету/код Класифікації кредитування бюджету</t>
  </si>
  <si>
    <t>Затверджено з урахуванням змін</t>
  </si>
  <si>
    <t>Касові видатки / надання кредитів</t>
  </si>
  <si>
    <t>Кредиторська заборгованість на початок минулого бюджетного періоду</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</si>
  <si>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</si>
  <si>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</si>
  <si>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</si>
  <si>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 + 6)</t>
  </si>
  <si>
    <t>загаль- ного фонду</t>
  </si>
  <si>
    <t>спеціаль-ного фонду</t>
  </si>
  <si>
    <t>Поточні видатки</t>
  </si>
  <si>
    <t>Оплата праці і нарахування на заробітну плату</t>
  </si>
  <si>
    <t>Заробітна плата</t>
  </si>
  <si>
    <t>Грошове забезпечення військовослужбовців</t>
  </si>
  <si>
    <t>Використання товарів і послуг</t>
  </si>
  <si>
    <t>Видатки  та заходи спеціального призначення</t>
  </si>
  <si>
    <t>Оплата інших енергоносіїв</t>
  </si>
  <si>
    <t>Дослідження і розробки, видатки державного (регіонального) значення</t>
  </si>
  <si>
    <t>Дослідження і розробки, окремі заходи розвитку по реалізації державних (регіональних) програм</t>
  </si>
  <si>
    <t>Обслуговування боргових зобов'язань</t>
  </si>
  <si>
    <t>Обслуговування внутрішніх боргових зобов'язань</t>
  </si>
  <si>
    <t>Обслуговування зовнішніх боргових зобов'язань</t>
  </si>
  <si>
    <t>Поточні трансферти</t>
  </si>
  <si>
    <t>Субсидії та поточні трансферти підприємствам (установам, організаціям)</t>
  </si>
  <si>
    <t>Поточні трансферти органам державного управління інших рівнів</t>
  </si>
  <si>
    <t>Поточні трансферти урядам іноземних держав та міжнародним організаціям</t>
  </si>
  <si>
    <t>Стипендії</t>
  </si>
  <si>
    <t>Інші виплати населенню</t>
  </si>
  <si>
    <t>Інші видатки</t>
  </si>
  <si>
    <t>Нерозподілені видатки</t>
  </si>
  <si>
    <t>Капітальні видатки</t>
  </si>
  <si>
    <t>Придбання основного капіталу</t>
  </si>
  <si>
    <t>Капітальне будівництво (придбання)</t>
  </si>
  <si>
    <t>Капітальне будівництво (придбання) житла</t>
  </si>
  <si>
    <t>Капітальне будівництво (придбання) інших об'єктів</t>
  </si>
  <si>
    <t>Капітальний ремонт житлового фонду (приміщень)</t>
  </si>
  <si>
    <t>Реконструкція та реставрація</t>
  </si>
  <si>
    <t>Реконструкція житлового фонду (приміщень)</t>
  </si>
  <si>
    <t>Реконструкція та реставрація інших об'єктів</t>
  </si>
  <si>
    <t>Реставрація пам'яток культури, історії, архітектури</t>
  </si>
  <si>
    <t>Створення державних запасів і резервів</t>
  </si>
  <si>
    <t>Придбання землі і нематеріальних активів</t>
  </si>
  <si>
    <t>Капітальні трансферти</t>
  </si>
  <si>
    <t>Капітальні трансферти підприємствам (установам, організаціям)</t>
  </si>
  <si>
    <t>Капітальні трансферти органам державного управління інших рівнів</t>
  </si>
  <si>
    <t>Капітальні трансферти урядам іноземних держав та міжнародним організаціяи</t>
  </si>
  <si>
    <t>Капітальні трансферти населенню</t>
  </si>
  <si>
    <t>2) кредиторська заборгованість місцевого бюджету у 2020 - 2021 роках:</t>
  </si>
  <si>
    <t>2020 рік</t>
  </si>
  <si>
    <t>затверджені призначення</t>
  </si>
  <si>
    <t>кредиторська заборгованість на початок поточного бюджетного періоду</t>
  </si>
  <si>
    <t>планується погасити кредиторську заборгованість за рахунок коштів</t>
  </si>
  <si>
    <t>очікуваний обсяг взяття поточних зобов'язань</t>
  </si>
  <si>
    <t>граничний обсяг</t>
  </si>
  <si>
    <t xml:space="preserve">можлива кредиторська заборгованість на початок планового бюджетного періоду 
(4 - 5 - 6)
</t>
  </si>
  <si>
    <t>очікуваний обсяг взяття поточних зобов'язань      (8 - 10)</t>
  </si>
  <si>
    <t>(3 - 5)</t>
  </si>
  <si>
    <t>ного фонду</t>
  </si>
  <si>
    <t>3) дебіторська заборгованість у 2019 - 2021 роках:</t>
  </si>
  <si>
    <t>Дебіторська заборгова-                            ність на 01.01.2019</t>
  </si>
  <si>
    <t>Дебіторська заборгова-                            ність на 01.01.2020</t>
  </si>
  <si>
    <t>Очікувана дебіторська заборгова-                            ність на 01.01.2021</t>
  </si>
  <si>
    <t>Причини виникнення заборгованості</t>
  </si>
  <si>
    <t>Вжиті заходи щодо погашення заборгованості</t>
  </si>
  <si>
    <t>Економічна класифікація видатків бюджету</t>
  </si>
  <si>
    <t>4) аналіз управління бюджетними зобов'язаннями та пропозиції щодо упорядкування бюджетних зобов'язань у 2021 році.</t>
  </si>
  <si>
    <t>_________________________________________________________________________________________________________</t>
  </si>
  <si>
    <t>15. Підстави та обґрунтування видатків спеціального фонду на 2021 рік та на 2022 - 2023 роки за рахунок надходжень до спеціального фонду, аналіз результатів, досягнутих внаслідок використання коштів спеціального фонду бюджету у 2019 році, та очікувані результати у 2020 році.</t>
  </si>
  <si>
    <t>Заступник начальника управління охорони здоров'я Чернігівської міської ради</t>
  </si>
  <si>
    <t>______________________________</t>
  </si>
  <si>
    <t>О. О. Малець</t>
  </si>
  <si>
    <t>(підпис)</t>
  </si>
  <si>
    <t>(ініціали та прізвище)</t>
  </si>
  <si>
    <t>Головний спецівліст- бухгалтер</t>
  </si>
  <si>
    <t>О.В. Гавриленко</t>
  </si>
  <si>
    <t>мережа</t>
  </si>
  <si>
    <t>Обсяг видатків на оплату енергоносіїв</t>
  </si>
  <si>
    <t>середні видатки на 1 відділення</t>
  </si>
  <si>
    <t>рівень забезпечення потреби</t>
  </si>
  <si>
    <t>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</si>
</sst>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2"/>
      <color theme="1"/>
      <name val="Calibri"/>
      <family val="2"/>
      <scheme val="minor"/>
    </font>
    <font>
      <sz val="12"/>
      <color rgb="FF000000"/>
      <name val="Times New Roman"/>
      <family val="1"/>
      <charset val="204"/>
    </font>
    <font>
      <b/>
      <sz val="14"/>
      <color rgb="FF000000"/>
      <name val="Times New Roman"/>
      <family val="1"/>
      <charset val="204"/>
    </font>
    <font>
      <b/>
      <sz val="12"/>
      <color rgb="FF000000"/>
      <name val="Times New Roman"/>
      <family val="1"/>
      <charset val="204"/>
    </font>
    <font>
      <b/>
      <sz val="12"/>
      <color indexed="8"/>
      <name val="Times New Roman"/>
      <family val="1"/>
      <charset val="204"/>
    </font>
    <font>
      <sz val="12"/>
      <color indexed="8"/>
      <name val="Times New Roman"/>
      <family val="1"/>
      <charset val="204"/>
    </font>
    <font>
      <sz val="10"/>
      <color indexed="8"/>
      <name val="Times New Roman"/>
      <family val="1"/>
      <charset val="204"/>
    </font>
    <font>
      <i/>
      <sz val="10"/>
      <color indexed="8"/>
      <name val="Times New Roman"/>
      <family val="1"/>
      <charset val="204"/>
    </font>
    <font>
      <sz val="12"/>
      <name val="Times New Roman"/>
      <family val="1"/>
      <charset val="204"/>
    </font>
    <font>
      <sz val="12"/>
      <color indexed="8"/>
      <name val="Calibri"/>
      <family val="2"/>
    </font>
    <font>
      <i/>
      <sz val="12"/>
      <color indexed="8"/>
      <name val="Times New Roman"/>
      <family val="1"/>
      <charset val="204"/>
    </font>
    <font>
      <sz val="10"/>
      <name val="Times New Roman"/>
      <family val="1"/>
      <charset val="204"/>
    </font>
    <font>
      <sz val="11"/>
      <name val="Calibri"/>
      <family val="2"/>
    </font>
    <font>
      <sz val="11"/>
      <color indexed="8"/>
      <name val="Times New Roman"/>
      <family val="1"/>
      <charset val="204"/>
    </font>
    <font>
      <sz val="10"/>
      <color indexed="9"/>
      <name val="Times New Roman"/>
      <family val="1"/>
      <charset val="204"/>
    </font>
    <font>
      <sz val="11"/>
      <color indexed="9"/>
      <name val="Calibri"/>
      <family val="2"/>
    </font>
    <font>
      <sz val="10"/>
      <color theme="0"/>
      <name val="Times New Roman"/>
      <family val="1"/>
      <charset val="204"/>
    </font>
    <font>
      <b/>
      <sz val="12"/>
      <name val="Times New Roman"/>
      <family val="1"/>
      <charset val="204"/>
    </font>
    <font>
      <sz val="11"/>
      <name val="Times New Roman"/>
      <family val="1"/>
      <charset val="204"/>
    </font>
    <font>
      <i/>
      <sz val="12"/>
      <name val="Times New Roman"/>
      <family val="1"/>
      <charset val="204"/>
    </font>
    <font>
      <sz val="11"/>
      <color theme="1"/>
      <name val="Times New Roman"/>
      <family val="1"/>
      <charset val="204"/>
    </font>
    <font>
      <sz val="8"/>
      <color indexed="8"/>
      <name val="Times New Roman"/>
      <family val="1"/>
      <charset val="204"/>
    </font>
    <font>
      <sz val="9"/>
      <color indexed="8"/>
      <name val="Times New Roman"/>
      <family val="1"/>
      <charset val="204"/>
    </font>
    <font>
      <sz val="9"/>
      <name val="Times New Roman"/>
      <family val="1"/>
      <charset val="204"/>
    </font>
    <font>
      <b/>
      <sz val="11"/>
      <name val="Times New Roman"/>
      <family val="1"/>
      <charset val="204"/>
    </font>
    <font>
      <b/>
      <sz val="10"/>
      <name val="Times New Roman"/>
      <family val="1"/>
      <charset val="204"/>
    </font>
    <font>
      <sz val="10.5"/>
      <color indexed="8"/>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6">
    <border>
      <left/>
      <right/>
      <top/>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style="medium">
        <color indexed="8"/>
      </right>
      <top/>
      <bottom style="medium">
        <color indexed="8"/>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indexed="8"/>
      </bottom>
      <diagonal/>
    </border>
    <border>
      <left style="medium">
        <color indexed="64"/>
      </left>
      <right/>
      <top/>
      <bottom style="medium">
        <color indexed="8"/>
      </bottom>
      <diagonal/>
    </border>
    <border>
      <left style="medium">
        <color indexed="64"/>
      </left>
      <right/>
      <top/>
      <bottom/>
      <diagonal/>
    </border>
    <border>
      <left/>
      <right style="medium">
        <color indexed="64"/>
      </right>
      <top/>
      <bottom/>
      <diagonal/>
    </border>
    <border>
      <left/>
      <right style="medium">
        <color indexed="8"/>
      </right>
      <top style="medium">
        <color indexed="64"/>
      </top>
      <bottom style="medium">
        <color indexed="64"/>
      </bottom>
      <diagonal/>
    </border>
    <border>
      <left/>
      <right/>
      <top/>
      <bottom style="medium">
        <color indexed="8"/>
      </bottom>
      <diagonal/>
    </border>
    <border>
      <left/>
      <right style="medium">
        <color indexed="64"/>
      </right>
      <top style="medium">
        <color indexed="64"/>
      </top>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64"/>
      </right>
      <top style="medium">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medium">
        <color indexed="64"/>
      </right>
      <top/>
      <bottom/>
      <diagonal/>
    </border>
    <border>
      <left style="medium">
        <color indexed="8"/>
      </left>
      <right/>
      <top style="medium">
        <color indexed="64"/>
      </top>
      <bottom/>
      <diagonal/>
    </border>
    <border>
      <left style="medium">
        <color indexed="8"/>
      </left>
      <right/>
      <top/>
      <bottom/>
      <diagonal/>
    </border>
    <border>
      <left style="medium">
        <color indexed="8"/>
      </left>
      <right/>
      <top style="medium">
        <color indexed="64"/>
      </top>
      <bottom style="medium">
        <color indexed="64"/>
      </bottom>
      <diagonal/>
    </border>
    <border>
      <left style="medium">
        <color indexed="8"/>
      </left>
      <right/>
      <top/>
      <bottom style="medium">
        <color indexed="8"/>
      </bottom>
      <diagonal/>
    </border>
    <border>
      <left style="medium">
        <color indexed="64"/>
      </left>
      <right style="medium">
        <color indexed="64"/>
      </right>
      <top style="thin">
        <color indexed="64"/>
      </top>
      <bottom style="medium">
        <color indexed="64"/>
      </bottom>
      <diagonal/>
    </border>
    <border>
      <left style="medium">
        <color indexed="8"/>
      </left>
      <right style="medium">
        <color indexed="64"/>
      </right>
      <top/>
      <bottom style="medium">
        <color indexed="8"/>
      </bottom>
      <diagonal/>
    </border>
    <border>
      <left style="medium">
        <color indexed="8"/>
      </left>
      <right/>
      <top style="medium">
        <color indexed="8"/>
      </top>
      <bottom/>
      <diagonal/>
    </border>
    <border>
      <left/>
      <right/>
      <top style="medium">
        <color indexed="8"/>
      </top>
      <bottom/>
      <diagonal/>
    </border>
    <border>
      <left style="medium">
        <color indexed="64"/>
      </left>
      <right/>
      <top style="medium">
        <color indexed="64"/>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bottom style="medium">
        <color indexed="8"/>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8"/>
      </left>
      <right style="medium">
        <color indexed="64"/>
      </right>
      <top style="medium">
        <color indexed="64"/>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8"/>
      </left>
      <right style="medium">
        <color indexed="64"/>
      </right>
      <top style="medium">
        <color indexed="8"/>
      </top>
      <bottom style="medium">
        <color indexed="8"/>
      </bottom>
      <diagonal/>
    </border>
    <border>
      <left style="medium">
        <color indexed="64"/>
      </left>
      <right style="medium">
        <color indexed="64"/>
      </right>
      <top style="medium">
        <color indexed="8"/>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8"/>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medium">
        <color indexed="8"/>
      </right>
      <top style="medium">
        <color indexed="64"/>
      </top>
      <bottom/>
      <diagonal/>
    </border>
    <border>
      <left style="medium">
        <color indexed="8"/>
      </left>
      <right/>
      <top style="medium">
        <color indexed="64"/>
      </top>
      <bottom style="medium">
        <color indexed="8"/>
      </bottom>
      <diagonal/>
    </border>
    <border>
      <left style="medium">
        <color indexed="8"/>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right/>
      <top style="thin">
        <color indexed="64"/>
      </top>
      <bottom/>
      <diagonal/>
    </border>
  </borders>
  <cellStyleXfs count="1">
    <xf numFmtId="0" fontId="0" fillId="0" borderId="0"/>
  </cellStyleXfs>
  <cellXfs count="490">
    <xf numFmtId="0" fontId="0" fillId="0" borderId="0" xfId="0"/>
    <xf numFmtId="0" fontId="12" fillId="0" borderId="10" xfId="0" applyFont="1" applyFill="1" applyBorder="1" applyAlignment="1" applyProtection="1">
      <alignment horizontal="left" vertical="center" wrapText="1"/>
      <protection locked="0"/>
    </xf>
    <xf numFmtId="3" fontId="9" fillId="0" borderId="13" xfId="0" applyNumberFormat="1" applyFont="1" applyFill="1" applyBorder="1" applyAlignment="1" applyProtection="1">
      <alignment horizontal="right"/>
      <protection locked="0"/>
    </xf>
    <xf numFmtId="3" fontId="9" fillId="0" borderId="9" xfId="0" applyNumberFormat="1" applyFont="1" applyFill="1" applyBorder="1" applyAlignment="1" applyProtection="1">
      <alignment horizontal="right"/>
      <protection locked="0"/>
    </xf>
    <xf numFmtId="3" fontId="9" fillId="0" borderId="10" xfId="0" applyNumberFormat="1" applyFont="1" applyFill="1" applyBorder="1" applyAlignment="1" applyProtection="1">
      <alignment horizontal="right"/>
    </xf>
    <xf numFmtId="3" fontId="9" fillId="0" borderId="23" xfId="0" applyNumberFormat="1" applyFont="1" applyFill="1" applyBorder="1" applyAlignment="1" applyProtection="1">
      <alignment horizontal="right"/>
    </xf>
    <xf numFmtId="0" fontId="12" fillId="0" borderId="13" xfId="0" applyFont="1" applyFill="1" applyBorder="1" applyAlignment="1" applyProtection="1">
      <alignment horizontal="left" vertical="center" wrapText="1"/>
      <protection locked="0"/>
    </xf>
    <xf numFmtId="3" fontId="9" fillId="0" borderId="13" xfId="0" applyNumberFormat="1" applyFont="1" applyFill="1" applyBorder="1" applyAlignment="1" applyProtection="1">
      <alignment horizontal="right"/>
    </xf>
    <xf numFmtId="3" fontId="9" fillId="0" borderId="0" xfId="0" applyNumberFormat="1" applyFont="1" applyFill="1" applyBorder="1" applyAlignment="1" applyProtection="1">
      <alignment horizontal="right"/>
    </xf>
    <xf numFmtId="3" fontId="9" fillId="0" borderId="27" xfId="0" applyNumberFormat="1" applyFont="1" applyFill="1" applyBorder="1" applyAlignment="1" applyProtection="1">
      <alignment horizontal="right"/>
      <protection locked="0"/>
    </xf>
    <xf numFmtId="3" fontId="9" fillId="0" borderId="42" xfId="0" applyNumberFormat="1" applyFont="1" applyFill="1" applyBorder="1" applyAlignment="1" applyProtection="1">
      <alignment horizontal="right"/>
      <protection locked="0"/>
    </xf>
    <xf numFmtId="3" fontId="9" fillId="0" borderId="10" xfId="0" applyNumberFormat="1" applyFont="1" applyFill="1" applyBorder="1" applyAlignment="1" applyProtection="1">
      <alignment horizontal="right"/>
      <protection locked="0"/>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164" fontId="16" fillId="0" borderId="0" xfId="0" applyNumberFormat="1" applyFont="1" applyFill="1"/>
    <xf numFmtId="0" fontId="17" fillId="0" borderId="0" xfId="0"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0" fontId="0" fillId="0" borderId="0" xfId="0" applyFill="1"/>
    <xf numFmtId="0" fontId="9" fillId="0" borderId="2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8" fillId="0" borderId="21" xfId="0" applyFont="1" applyFill="1" applyBorder="1" applyAlignment="1">
      <alignment vertical="center" wrapText="1"/>
    </xf>
    <xf numFmtId="0" fontId="20" fillId="0" borderId="23" xfId="0" applyFont="1" applyFill="1" applyBorder="1" applyAlignment="1">
      <alignment vertical="center" wrapText="1"/>
    </xf>
    <xf numFmtId="0" fontId="9" fillId="0" borderId="34"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9" fillId="0" borderId="14" xfId="0" applyFont="1" applyFill="1" applyBorder="1" applyAlignment="1">
      <alignment vertical="top" wrapText="1"/>
    </xf>
    <xf numFmtId="0" fontId="9" fillId="0" borderId="21" xfId="0" applyFont="1" applyFill="1" applyBorder="1" applyAlignment="1">
      <alignment vertical="center" wrapText="1"/>
    </xf>
    <xf numFmtId="0" fontId="9" fillId="0" borderId="23" xfId="0" applyFont="1" applyFill="1" applyBorder="1" applyAlignment="1">
      <alignment vertical="center" wrapText="1"/>
    </xf>
    <xf numFmtId="4" fontId="19" fillId="0" borderId="10" xfId="0" applyNumberFormat="1" applyFont="1" applyFill="1" applyBorder="1" applyAlignment="1">
      <alignment vertical="top" wrapText="1"/>
    </xf>
    <xf numFmtId="0" fontId="19" fillId="0" borderId="10" xfId="0" applyFont="1" applyFill="1" applyBorder="1" applyAlignment="1">
      <alignment vertical="top" wrapText="1"/>
    </xf>
    <xf numFmtId="0" fontId="9" fillId="0" borderId="12" xfId="0" applyFont="1" applyFill="1" applyBorder="1" applyAlignment="1">
      <alignment horizontal="center" vertical="center" wrapText="1"/>
    </xf>
    <xf numFmtId="0" fontId="19" fillId="0" borderId="13" xfId="0" applyFont="1" applyFill="1" applyBorder="1" applyAlignment="1">
      <alignment vertical="top" wrapText="1"/>
    </xf>
    <xf numFmtId="0" fontId="6" fillId="0" borderId="0" xfId="0" applyFont="1" applyFill="1" applyBorder="1" applyAlignment="1">
      <alignment horizontal="center" vertical="center" wrapText="1"/>
    </xf>
    <xf numFmtId="0" fontId="19" fillId="0" borderId="22" xfId="0" applyFont="1" applyFill="1" applyBorder="1" applyAlignment="1">
      <alignment vertical="top" wrapText="1"/>
    </xf>
    <xf numFmtId="0" fontId="9" fillId="0" borderId="2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2" fillId="0" borderId="9" xfId="0" applyFont="1" applyFill="1" applyBorder="1" applyAlignment="1">
      <alignment horizontal="left" vertical="top" wrapText="1"/>
    </xf>
    <xf numFmtId="4" fontId="25" fillId="0" borderId="42" xfId="0" applyNumberFormat="1" applyFont="1" applyFill="1" applyBorder="1" applyAlignment="1">
      <alignment horizontal="right" vertical="center" wrapText="1"/>
    </xf>
    <xf numFmtId="4" fontId="26" fillId="0" borderId="0" xfId="0" applyNumberFormat="1" applyFont="1" applyFill="1" applyBorder="1" applyAlignment="1">
      <alignment horizontal="right" vertical="center" wrapText="1"/>
    </xf>
    <xf numFmtId="4" fontId="25" fillId="0" borderId="0" xfId="0" applyNumberFormat="1" applyFont="1" applyFill="1" applyBorder="1" applyAlignment="1">
      <alignment horizontal="right" vertical="center" wrapText="1"/>
    </xf>
    <xf numFmtId="0" fontId="7" fillId="0" borderId="0" xfId="0" applyFont="1" applyFill="1" applyBorder="1" applyAlignment="1">
      <alignment horizontal="center" vertical="center" wrapText="1"/>
    </xf>
    <xf numFmtId="4" fontId="26" fillId="0" borderId="42" xfId="0" applyNumberFormat="1" applyFont="1" applyFill="1" applyBorder="1" applyAlignment="1">
      <alignment horizontal="right" vertical="center" wrapText="1"/>
    </xf>
    <xf numFmtId="0" fontId="12" fillId="0" borderId="21" xfId="0" applyFont="1" applyFill="1" applyBorder="1" applyAlignment="1" applyProtection="1">
      <alignment vertical="center" wrapText="1"/>
      <protection locked="0"/>
    </xf>
    <xf numFmtId="0" fontId="12" fillId="0" borderId="23" xfId="0" applyFont="1" applyFill="1" applyBorder="1" applyAlignment="1" applyProtection="1">
      <alignment vertical="center" wrapText="1"/>
      <protection locked="0"/>
    </xf>
    <xf numFmtId="0" fontId="1" fillId="0" borderId="0" xfId="0" applyFont="1" applyFill="1"/>
    <xf numFmtId="0" fontId="2" fillId="0" borderId="0" xfId="0" applyFont="1" applyFill="1" applyAlignment="1">
      <alignment horizontal="right" vertical="center" indent="4"/>
    </xf>
    <xf numFmtId="0" fontId="0" fillId="0" borderId="0" xfId="0" applyFill="1" applyAlignment="1">
      <alignment vertical="top"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3" fontId="9" fillId="0" borderId="9" xfId="0" applyNumberFormat="1" applyFont="1" applyFill="1" applyBorder="1" applyAlignment="1" applyProtection="1">
      <alignment horizontal="right" vertical="top"/>
    </xf>
    <xf numFmtId="0" fontId="6" fillId="0" borderId="0" xfId="0" applyFont="1" applyFill="1" applyBorder="1" applyAlignment="1">
      <alignment horizontal="right" vertical="center" wrapText="1"/>
    </xf>
    <xf numFmtId="0" fontId="6" fillId="0" borderId="10" xfId="0" applyFont="1" applyFill="1" applyBorder="1" applyAlignment="1">
      <alignment horizontal="right" vertical="center" wrapText="1"/>
    </xf>
    <xf numFmtId="3" fontId="6" fillId="0" borderId="8" xfId="0" applyNumberFormat="1" applyFont="1" applyFill="1" applyBorder="1" applyAlignment="1">
      <alignment horizontal="right" vertical="center" wrapText="1"/>
    </xf>
    <xf numFmtId="3" fontId="6" fillId="0" borderId="11" xfId="0" applyNumberFormat="1" applyFont="1" applyFill="1" applyBorder="1" applyAlignment="1">
      <alignment vertical="top" wrapText="1"/>
    </xf>
    <xf numFmtId="3" fontId="9" fillId="0" borderId="8" xfId="0" applyNumberFormat="1" applyFont="1" applyFill="1" applyBorder="1" applyAlignment="1">
      <alignment horizontal="right" vertical="center" wrapText="1"/>
    </xf>
    <xf numFmtId="0" fontId="7" fillId="0" borderId="6" xfId="0" applyFont="1" applyFill="1" applyBorder="1" applyAlignment="1">
      <alignment vertical="center" wrapText="1"/>
    </xf>
    <xf numFmtId="3" fontId="6" fillId="0" borderId="12" xfId="0" applyNumberFormat="1" applyFont="1" applyFill="1" applyBorder="1" applyAlignment="1">
      <alignment horizontal="right" vertical="center" wrapText="1"/>
    </xf>
    <xf numFmtId="3" fontId="6" fillId="0" borderId="13" xfId="0" applyNumberFormat="1" applyFont="1" applyFill="1" applyBorder="1" applyAlignment="1">
      <alignment horizontal="right" vertical="center" wrapText="1"/>
    </xf>
    <xf numFmtId="3" fontId="6" fillId="0" borderId="6" xfId="0" applyNumberFormat="1" applyFont="1" applyFill="1" applyBorder="1" applyAlignment="1">
      <alignment horizontal="right" vertical="center" wrapText="1"/>
    </xf>
    <xf numFmtId="0" fontId="6" fillId="0" borderId="6" xfId="0" applyFont="1" applyFill="1" applyBorder="1" applyAlignment="1">
      <alignment horizontal="center" vertical="center" wrapText="1"/>
    </xf>
    <xf numFmtId="3" fontId="6" fillId="0" borderId="14" xfId="0" applyNumberFormat="1" applyFont="1" applyFill="1" applyBorder="1" applyAlignment="1">
      <alignment horizontal="right" vertical="center" wrapText="1"/>
    </xf>
    <xf numFmtId="3" fontId="9" fillId="0" borderId="6" xfId="0" applyNumberFormat="1" applyFont="1" applyFill="1" applyBorder="1" applyAlignment="1">
      <alignment horizontal="right" vertical="center" wrapText="1"/>
    </xf>
    <xf numFmtId="0" fontId="7" fillId="0" borderId="14" xfId="0" applyFont="1" applyFill="1" applyBorder="1"/>
    <xf numFmtId="0" fontId="7" fillId="0" borderId="15" xfId="0" applyFont="1" applyFill="1" applyBorder="1" applyAlignment="1">
      <alignment vertical="top" wrapText="1"/>
    </xf>
    <xf numFmtId="0" fontId="6" fillId="0" borderId="16" xfId="0" applyFont="1" applyFill="1" applyBorder="1" applyAlignment="1">
      <alignment horizontal="center" vertical="center" wrapText="1"/>
    </xf>
    <xf numFmtId="3" fontId="6" fillId="0" borderId="10" xfId="0" applyNumberFormat="1" applyFont="1" applyFill="1" applyBorder="1" applyAlignment="1">
      <alignment horizontal="right" vertical="center" wrapText="1"/>
    </xf>
    <xf numFmtId="3" fontId="6" fillId="0" borderId="9" xfId="0" applyNumberFormat="1" applyFont="1" applyFill="1" applyBorder="1" applyAlignment="1">
      <alignment horizontal="right" vertical="center" wrapText="1"/>
    </xf>
    <xf numFmtId="0" fontId="6" fillId="0" borderId="17" xfId="0" applyFont="1" applyFill="1" applyBorder="1" applyAlignment="1">
      <alignment horizontal="center" vertical="center" wrapText="1"/>
    </xf>
    <xf numFmtId="3" fontId="6" fillId="0" borderId="16" xfId="0" applyNumberFormat="1" applyFont="1" applyFill="1" applyBorder="1" applyAlignment="1">
      <alignment horizontal="right" vertical="center" wrapText="1"/>
    </xf>
    <xf numFmtId="3" fontId="9" fillId="0" borderId="18" xfId="0" applyNumberFormat="1" applyFont="1" applyFill="1" applyBorder="1" applyAlignment="1">
      <alignment horizontal="right" vertical="center" wrapText="1"/>
    </xf>
    <xf numFmtId="3" fontId="9" fillId="0" borderId="19" xfId="0" applyNumberFormat="1" applyFont="1" applyFill="1" applyBorder="1" applyAlignment="1">
      <alignment horizontal="right" vertical="center" wrapText="1"/>
    </xf>
    <xf numFmtId="0" fontId="7" fillId="0" borderId="10" xfId="0" applyFont="1" applyFill="1" applyBorder="1"/>
    <xf numFmtId="0" fontId="7" fillId="0" borderId="20" xfId="0" applyFont="1" applyFill="1" applyBorder="1" applyAlignment="1">
      <alignment vertical="top" wrapText="1"/>
    </xf>
    <xf numFmtId="3" fontId="6" fillId="0" borderId="21" xfId="0" applyNumberFormat="1" applyFont="1" applyFill="1" applyBorder="1" applyAlignment="1">
      <alignment horizontal="right" vertical="center" wrapText="1"/>
    </xf>
    <xf numFmtId="3" fontId="6" fillId="0" borderId="22" xfId="0" applyNumberFormat="1" applyFont="1" applyFill="1" applyBorder="1" applyAlignment="1">
      <alignment horizontal="right" vertical="center" wrapText="1"/>
    </xf>
    <xf numFmtId="0" fontId="6" fillId="0" borderId="23" xfId="0" applyFont="1" applyFill="1" applyBorder="1" applyAlignment="1">
      <alignment horizontal="center" vertical="center" wrapText="1"/>
    </xf>
    <xf numFmtId="3" fontId="9" fillId="0" borderId="24" xfId="0" applyNumberFormat="1" applyFont="1" applyFill="1" applyBorder="1" applyAlignment="1">
      <alignment horizontal="right" vertical="center" wrapText="1"/>
    </xf>
    <xf numFmtId="0" fontId="7" fillId="0" borderId="13" xfId="0" applyFont="1" applyFill="1" applyBorder="1"/>
    <xf numFmtId="0" fontId="7" fillId="0" borderId="25" xfId="0" applyFont="1" applyFill="1" applyBorder="1" applyAlignment="1">
      <alignment vertical="top" wrapText="1"/>
    </xf>
    <xf numFmtId="0" fontId="6" fillId="0" borderId="14" xfId="0" applyFont="1" applyFill="1" applyBorder="1" applyAlignment="1">
      <alignment horizontal="center" vertical="center" wrapText="1"/>
    </xf>
    <xf numFmtId="3" fontId="6" fillId="0" borderId="26"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wrapText="1"/>
    </xf>
    <xf numFmtId="0" fontId="7" fillId="0" borderId="26" xfId="0" applyFont="1" applyFill="1" applyBorder="1" applyAlignment="1">
      <alignment vertical="top" wrapText="1"/>
    </xf>
    <xf numFmtId="0" fontId="6" fillId="0" borderId="10" xfId="0" applyFont="1" applyFill="1" applyBorder="1" applyAlignment="1">
      <alignment horizontal="center" vertical="center" wrapText="1"/>
    </xf>
    <xf numFmtId="0" fontId="6" fillId="0" borderId="21" xfId="0" applyFont="1" applyFill="1" applyBorder="1" applyAlignment="1">
      <alignment horizontal="center" vertical="center" wrapText="1"/>
    </xf>
    <xf numFmtId="3" fontId="9" fillId="0" borderId="27" xfId="0" applyNumberFormat="1" applyFont="1" applyFill="1" applyBorder="1" applyAlignment="1">
      <alignment horizontal="right" vertical="center" wrapText="1"/>
    </xf>
    <xf numFmtId="0" fontId="7" fillId="0" borderId="22" xfId="0" applyFont="1" applyFill="1" applyBorder="1"/>
    <xf numFmtId="0" fontId="7" fillId="0" borderId="21" xfId="0" applyFont="1" applyFill="1" applyBorder="1" applyAlignment="1">
      <alignment vertical="top" wrapText="1"/>
    </xf>
    <xf numFmtId="3" fontId="6" fillId="0" borderId="28" xfId="0" applyNumberFormat="1" applyFont="1" applyFill="1" applyBorder="1" applyAlignment="1">
      <alignment horizontal="right" vertical="center" wrapText="1"/>
    </xf>
    <xf numFmtId="3" fontId="9" fillId="0" borderId="28" xfId="0" applyNumberFormat="1" applyFont="1" applyFill="1" applyBorder="1" applyAlignment="1">
      <alignment horizontal="right" vertical="center" wrapText="1"/>
    </xf>
    <xf numFmtId="3" fontId="9" fillId="0" borderId="9" xfId="0" applyNumberFormat="1" applyFont="1" applyFill="1" applyBorder="1" applyAlignment="1">
      <alignment horizontal="right" vertical="center" wrapText="1"/>
    </xf>
    <xf numFmtId="0" fontId="6" fillId="0" borderId="8" xfId="0" applyFont="1" applyFill="1" applyBorder="1" applyAlignment="1">
      <alignment horizontal="center" vertical="center" wrapText="1"/>
    </xf>
    <xf numFmtId="3" fontId="6" fillId="0" borderId="29" xfId="0" applyNumberFormat="1" applyFont="1" applyFill="1" applyBorder="1" applyAlignment="1">
      <alignment horizontal="right" vertical="center" wrapText="1"/>
    </xf>
    <xf numFmtId="3" fontId="7" fillId="0" borderId="8" xfId="0" applyNumberFormat="1" applyFont="1" applyFill="1" applyBorder="1" applyAlignment="1">
      <alignment horizontal="right" vertical="center" wrapText="1"/>
    </xf>
    <xf numFmtId="0" fontId="6" fillId="0" borderId="8" xfId="0" applyFont="1" applyFill="1" applyBorder="1" applyAlignment="1">
      <alignment vertical="center" wrapText="1"/>
    </xf>
    <xf numFmtId="0" fontId="10" fillId="0" borderId="0" xfId="0" applyFont="1" applyFill="1"/>
    <xf numFmtId="0" fontId="6" fillId="0" borderId="0" xfId="0" applyFont="1" applyFill="1" applyAlignment="1">
      <alignment vertical="center"/>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9" fillId="0" borderId="7" xfId="0" applyFont="1" applyFill="1" applyBorder="1" applyAlignment="1">
      <alignment horizontal="center" vertical="center" wrapText="1"/>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4" fontId="9" fillId="0" borderId="29" xfId="0" applyNumberFormat="1" applyFont="1" applyFill="1" applyBorder="1" applyAlignment="1">
      <alignment horizontal="center" vertical="center" wrapText="1"/>
    </xf>
    <xf numFmtId="3" fontId="12" fillId="0" borderId="10" xfId="0" applyNumberFormat="1" applyFont="1" applyFill="1" applyBorder="1" applyAlignment="1">
      <alignment horizontal="right" vertical="center" wrapText="1"/>
    </xf>
    <xf numFmtId="0" fontId="13" fillId="0" borderId="0" xfId="0" applyFont="1" applyFill="1"/>
    <xf numFmtId="3" fontId="6" fillId="0" borderId="8" xfId="0" applyNumberFormat="1" applyFont="1" applyFill="1" applyBorder="1" applyAlignment="1">
      <alignment horizontal="center" vertical="center" wrapText="1"/>
    </xf>
    <xf numFmtId="4" fontId="6" fillId="0" borderId="29" xfId="0" applyNumberFormat="1" applyFont="1" applyFill="1" applyBorder="1" applyAlignment="1">
      <alignment horizontal="center" vertical="center" wrapText="1"/>
    </xf>
    <xf numFmtId="3" fontId="14" fillId="0" borderId="10" xfId="0" applyNumberFormat="1" applyFont="1" applyFill="1" applyBorder="1" applyAlignment="1">
      <alignment horizontal="right" vertical="center" wrapText="1"/>
    </xf>
    <xf numFmtId="3" fontId="12" fillId="0" borderId="18" xfId="0" applyNumberFormat="1" applyFont="1" applyFill="1" applyBorder="1" applyAlignment="1">
      <alignment horizontal="right" vertical="center" wrapText="1"/>
    </xf>
    <xf numFmtId="3" fontId="12" fillId="0" borderId="8" xfId="0" applyNumberFormat="1" applyFont="1" applyFill="1" applyBorder="1" applyAlignment="1">
      <alignment horizontal="right" vertical="center" wrapText="1"/>
    </xf>
    <xf numFmtId="3" fontId="12" fillId="0" borderId="6" xfId="0" applyNumberFormat="1" applyFont="1" applyFill="1" applyBorder="1" applyAlignment="1">
      <alignment horizontal="right" vertical="center" wrapText="1"/>
    </xf>
    <xf numFmtId="4" fontId="6" fillId="0" borderId="10" xfId="0" applyNumberFormat="1"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3" fontId="14" fillId="0" borderId="8" xfId="0" applyNumberFormat="1" applyFont="1" applyFill="1" applyBorder="1" applyAlignment="1">
      <alignment horizontal="right" vertical="center" wrapText="1"/>
    </xf>
    <xf numFmtId="0" fontId="6" fillId="0" borderId="0" xfId="0" applyFont="1" applyFill="1" applyBorder="1" applyAlignment="1">
      <alignment horizontal="left" vertical="center" wrapText="1"/>
    </xf>
    <xf numFmtId="3" fontId="6"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right" vertical="center" wrapText="1"/>
    </xf>
    <xf numFmtId="0" fontId="6" fillId="0" borderId="0" xfId="0" applyFont="1" applyFill="1" applyAlignment="1">
      <alignment horizontal="center" vertical="center"/>
    </xf>
    <xf numFmtId="0" fontId="7" fillId="0" borderId="7" xfId="0" applyFont="1" applyFill="1" applyBorder="1" applyAlignment="1">
      <alignment horizontal="center" vertical="center" wrapText="1"/>
    </xf>
    <xf numFmtId="0" fontId="7" fillId="0" borderId="41" xfId="0" applyFont="1" applyFill="1" applyBorder="1" applyAlignment="1">
      <alignment horizontal="center" vertical="center" wrapText="1"/>
    </xf>
    <xf numFmtId="3" fontId="9" fillId="0" borderId="14" xfId="0" applyNumberFormat="1" applyFont="1" applyFill="1" applyBorder="1" applyAlignment="1" applyProtection="1">
      <alignment horizontal="right"/>
      <protection locked="0"/>
    </xf>
    <xf numFmtId="3" fontId="9" fillId="0" borderId="30" xfId="0" applyNumberFormat="1" applyFont="1" applyFill="1" applyBorder="1" applyAlignment="1" applyProtection="1">
      <alignment horizontal="right"/>
      <protection locked="0"/>
    </xf>
    <xf numFmtId="3" fontId="9" fillId="0" borderId="9" xfId="0" applyNumberFormat="1" applyFont="1" applyFill="1" applyBorder="1" applyAlignment="1" applyProtection="1">
      <alignment horizontal="right"/>
    </xf>
    <xf numFmtId="0" fontId="12" fillId="0" borderId="42" xfId="0" applyFont="1" applyFill="1" applyBorder="1" applyAlignment="1" applyProtection="1">
      <alignment horizontal="left" vertical="center" wrapText="1"/>
      <protection locked="0"/>
    </xf>
    <xf numFmtId="3" fontId="9" fillId="0" borderId="14" xfId="0" applyNumberFormat="1" applyFont="1" applyFill="1" applyBorder="1" applyAlignment="1" applyProtection="1">
      <alignment horizontal="right"/>
    </xf>
    <xf numFmtId="3" fontId="9" fillId="0" borderId="30" xfId="0" applyNumberFormat="1" applyFont="1" applyFill="1" applyBorder="1" applyAlignment="1" applyProtection="1">
      <alignment horizontal="right"/>
    </xf>
    <xf numFmtId="3" fontId="9" fillId="0" borderId="21" xfId="0" applyNumberFormat="1" applyFont="1" applyFill="1" applyBorder="1" applyAlignment="1" applyProtection="1">
      <alignment horizontal="right"/>
    </xf>
    <xf numFmtId="0" fontId="6" fillId="0" borderId="0" xfId="0" applyFont="1" applyFill="1"/>
    <xf numFmtId="0" fontId="7" fillId="0" borderId="33"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4" xfId="0" applyFont="1" applyFill="1" applyBorder="1" applyAlignment="1">
      <alignment horizontal="center" vertical="center" wrapText="1"/>
    </xf>
    <xf numFmtId="3" fontId="9" fillId="0" borderId="26" xfId="0" applyNumberFormat="1" applyFont="1" applyFill="1" applyBorder="1" applyAlignment="1" applyProtection="1">
      <alignment horizontal="right"/>
      <protection locked="0"/>
    </xf>
    <xf numFmtId="0" fontId="7" fillId="0" borderId="10" xfId="0" applyFont="1" applyFill="1" applyBorder="1" applyAlignment="1">
      <alignment horizontal="center" vertical="center" wrapText="1"/>
    </xf>
    <xf numFmtId="3" fontId="6" fillId="0" borderId="43" xfId="0" applyNumberFormat="1" applyFont="1" applyFill="1" applyBorder="1" applyAlignment="1">
      <alignment horizontal="right" vertical="center" wrapText="1"/>
    </xf>
    <xf numFmtId="0" fontId="7" fillId="0" borderId="10" xfId="0" applyFont="1" applyFill="1" applyBorder="1" applyAlignment="1">
      <alignment horizontal="left" vertical="center" wrapText="1"/>
    </xf>
    <xf numFmtId="0" fontId="6" fillId="0" borderId="4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0" xfId="0" applyFont="1" applyFill="1" applyBorder="1" applyAlignment="1">
      <alignment horizontal="center" vertical="center" wrapText="1"/>
    </xf>
    <xf numFmtId="4" fontId="6" fillId="0" borderId="8" xfId="0" applyNumberFormat="1" applyFont="1" applyFill="1" applyBorder="1" applyAlignment="1">
      <alignment horizontal="right" vertical="center" wrapText="1"/>
    </xf>
    <xf numFmtId="4" fontId="6" fillId="0" borderId="29" xfId="0" applyNumberFormat="1" applyFont="1" applyFill="1" applyBorder="1" applyAlignment="1">
      <alignment horizontal="right" vertical="center" wrapText="1"/>
    </xf>
    <xf numFmtId="0" fontId="6" fillId="0" borderId="29" xfId="0" applyFont="1" applyFill="1" applyBorder="1" applyAlignment="1">
      <alignment horizontal="right" vertical="center" wrapText="1"/>
    </xf>
    <xf numFmtId="0" fontId="6" fillId="0" borderId="8" xfId="0" applyFont="1" applyFill="1" applyBorder="1" applyAlignment="1">
      <alignment horizontal="right" vertical="center" wrapText="1"/>
    </xf>
    <xf numFmtId="0" fontId="6" fillId="0" borderId="22"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0" fillId="0" borderId="0" xfId="0" applyFill="1" applyBorder="1"/>
    <xf numFmtId="0" fontId="6" fillId="0" borderId="24" xfId="0" applyFont="1" applyFill="1" applyBorder="1" applyAlignment="1">
      <alignment horizontal="center" vertical="center" wrapText="1"/>
    </xf>
    <xf numFmtId="4" fontId="6" fillId="0" borderId="20" xfId="0" applyNumberFormat="1" applyFont="1" applyFill="1" applyBorder="1" applyAlignment="1">
      <alignment horizontal="center" vertical="center" wrapText="1"/>
    </xf>
    <xf numFmtId="4" fontId="6" fillId="0" borderId="24" xfId="0" applyNumberFormat="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3" fontId="6" fillId="0" borderId="20"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Border="1" applyAlignment="1">
      <alignment vertical="center" wrapText="1"/>
    </xf>
    <xf numFmtId="0" fontId="7" fillId="0" borderId="39"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3" fontId="7" fillId="0" borderId="3" xfId="0" applyNumberFormat="1" applyFont="1" applyFill="1" applyBorder="1" applyAlignment="1">
      <alignment horizontal="right" vertical="center" wrapText="1"/>
    </xf>
    <xf numFmtId="3" fontId="7" fillId="0" borderId="2" xfId="0" applyNumberFormat="1" applyFont="1" applyFill="1" applyBorder="1" applyAlignment="1">
      <alignment horizontal="right" vertical="center" wrapText="1"/>
    </xf>
    <xf numFmtId="3" fontId="7" fillId="0" borderId="10" xfId="0" applyNumberFormat="1" applyFont="1" applyFill="1" applyBorder="1" applyAlignment="1">
      <alignment horizontal="right" vertical="center" wrapText="1"/>
    </xf>
    <xf numFmtId="3" fontId="7" fillId="0" borderId="0" xfId="0" applyNumberFormat="1" applyFont="1" applyFill="1" applyBorder="1" applyAlignment="1">
      <alignment horizontal="right" vertical="center" wrapText="1"/>
    </xf>
    <xf numFmtId="0" fontId="0" fillId="0" borderId="0" xfId="0" applyFill="1" applyBorder="1" applyAlignment="1">
      <alignment vertical="center" wrapText="1"/>
    </xf>
    <xf numFmtId="0" fontId="5"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7" fillId="0" borderId="30" xfId="0" applyFont="1" applyFill="1" applyBorder="1" applyAlignment="1">
      <alignment horizontal="center" vertical="center" wrapText="1"/>
    </xf>
    <xf numFmtId="0" fontId="0" fillId="0" borderId="0" xfId="0" applyFill="1" applyBorder="1" applyAlignment="1">
      <alignment vertical="top" wrapText="1"/>
    </xf>
    <xf numFmtId="0" fontId="7" fillId="0" borderId="36"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2" fillId="0" borderId="9" xfId="0" applyFont="1" applyFill="1" applyBorder="1" applyAlignment="1">
      <alignment horizontal="left" vertical="center" wrapText="1"/>
    </xf>
    <xf numFmtId="4" fontId="24" fillId="0" borderId="23" xfId="0" applyNumberFormat="1" applyFont="1" applyFill="1" applyBorder="1" applyAlignment="1">
      <alignment horizontal="right" vertical="top" wrapText="1"/>
    </xf>
    <xf numFmtId="4" fontId="24" fillId="0" borderId="10" xfId="0" applyNumberFormat="1" applyFont="1" applyFill="1" applyBorder="1" applyAlignment="1">
      <alignment horizontal="right" vertical="top" wrapText="1"/>
    </xf>
    <xf numFmtId="0" fontId="7" fillId="0" borderId="9" xfId="0" applyFont="1" applyFill="1" applyBorder="1" applyAlignment="1">
      <alignment horizontal="right" vertical="center" wrapText="1"/>
    </xf>
    <xf numFmtId="0" fontId="7" fillId="0" borderId="10"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12" fillId="0" borderId="27" xfId="0" applyFont="1" applyFill="1" applyBorder="1" applyAlignment="1">
      <alignment horizontal="left" vertical="center" wrapText="1"/>
    </xf>
    <xf numFmtId="4" fontId="24" fillId="0" borderId="22" xfId="0" applyNumberFormat="1" applyFont="1" applyFill="1" applyBorder="1" applyAlignment="1">
      <alignment horizontal="right" vertical="top" wrapText="1"/>
    </xf>
    <xf numFmtId="4" fontId="25" fillId="0" borderId="57" xfId="0" applyNumberFormat="1" applyFont="1" applyFill="1" applyBorder="1" applyAlignment="1">
      <alignment horizontal="right" vertical="center" wrapText="1"/>
    </xf>
    <xf numFmtId="4" fontId="25" fillId="0" borderId="34" xfId="0" applyNumberFormat="1" applyFont="1" applyFill="1" applyBorder="1" applyAlignment="1">
      <alignment horizontal="right" vertical="center" wrapText="1"/>
    </xf>
    <xf numFmtId="4" fontId="25" fillId="0" borderId="10" xfId="0" applyNumberFormat="1" applyFont="1" applyFill="1" applyBorder="1" applyAlignment="1">
      <alignment horizontal="right" vertical="center" wrapText="1"/>
    </xf>
    <xf numFmtId="4" fontId="25" fillId="0" borderId="58" xfId="0" applyNumberFormat="1" applyFont="1" applyFill="1" applyBorder="1" applyAlignment="1">
      <alignment horizontal="right" vertical="center" wrapText="1"/>
    </xf>
    <xf numFmtId="0" fontId="7" fillId="0" borderId="9" xfId="0" applyFont="1" applyFill="1" applyBorder="1" applyAlignment="1">
      <alignment horizontal="left" vertical="center" wrapText="1"/>
    </xf>
    <xf numFmtId="0" fontId="0" fillId="0" borderId="10" xfId="0" applyFill="1" applyBorder="1" applyAlignment="1">
      <alignment horizontal="center"/>
    </xf>
    <xf numFmtId="0" fontId="7" fillId="0" borderId="0" xfId="0" applyFont="1" applyFill="1" applyBorder="1" applyAlignment="1">
      <alignment horizontal="left" vertical="center" wrapText="1"/>
    </xf>
    <xf numFmtId="0" fontId="0" fillId="0" borderId="0" xfId="0" applyFill="1" applyBorder="1" applyAlignment="1">
      <alignment horizontal="center"/>
    </xf>
    <xf numFmtId="0" fontId="14" fillId="0" borderId="0" xfId="0" applyFont="1" applyFill="1" applyBorder="1" applyAlignment="1">
      <alignment vertical="center" wrapText="1"/>
    </xf>
    <xf numFmtId="0" fontId="27" fillId="0" borderId="0" xfId="0" applyFont="1" applyFill="1" applyBorder="1" applyAlignment="1">
      <alignment vertical="center" wrapText="1"/>
    </xf>
    <xf numFmtId="0" fontId="6" fillId="0" borderId="9"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41" xfId="0" applyFont="1" applyFill="1" applyBorder="1" applyAlignment="1">
      <alignment vertical="center" wrapText="1"/>
    </xf>
    <xf numFmtId="165" fontId="6" fillId="0" borderId="41" xfId="0" applyNumberFormat="1" applyFont="1" applyFill="1" applyBorder="1" applyAlignment="1">
      <alignment vertical="center" wrapText="1"/>
    </xf>
    <xf numFmtId="3" fontId="6" fillId="0" borderId="41" xfId="0" applyNumberFormat="1" applyFont="1" applyFill="1" applyBorder="1" applyAlignment="1">
      <alignment vertical="center" wrapText="1"/>
    </xf>
    <xf numFmtId="3" fontId="6" fillId="0" borderId="43" xfId="0" applyNumberFormat="1" applyFont="1" applyFill="1" applyBorder="1" applyAlignment="1">
      <alignment vertical="center" wrapText="1"/>
    </xf>
    <xf numFmtId="0" fontId="6" fillId="0" borderId="22" xfId="0" applyFont="1" applyFill="1" applyBorder="1" applyAlignment="1">
      <alignment vertical="center" wrapText="1"/>
    </xf>
    <xf numFmtId="0" fontId="6" fillId="0" borderId="10" xfId="0" applyFont="1" applyFill="1" applyBorder="1" applyAlignment="1">
      <alignment horizontal="left" vertical="center" wrapText="1"/>
    </xf>
    <xf numFmtId="0" fontId="6"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6" fillId="0" borderId="59" xfId="0" applyNumberFormat="1" applyFont="1" applyFill="1" applyBorder="1" applyAlignment="1">
      <alignment vertical="center" wrapText="1"/>
    </xf>
    <xf numFmtId="0" fontId="6" fillId="0" borderId="10" xfId="0" applyFont="1" applyFill="1" applyBorder="1" applyAlignment="1">
      <alignment vertical="center" wrapText="1"/>
    </xf>
    <xf numFmtId="0" fontId="6" fillId="0" borderId="2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0" xfId="0" applyFont="1" applyFill="1" applyBorder="1" applyAlignment="1">
      <alignment horizontal="left" vertical="center" wrapText="1"/>
    </xf>
    <xf numFmtId="0" fontId="6" fillId="0" borderId="29"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6" fillId="0" borderId="21" xfId="0" applyFont="1" applyFill="1" applyBorder="1" applyAlignment="1">
      <alignment vertical="center" wrapText="1"/>
    </xf>
    <xf numFmtId="0" fontId="27" fillId="0" borderId="0" xfId="0" applyFont="1" applyFill="1" applyBorder="1" applyAlignment="1">
      <alignment horizontal="center" vertical="center" wrapText="1"/>
    </xf>
    <xf numFmtId="0" fontId="6" fillId="0" borderId="45" xfId="0" applyFont="1" applyFill="1" applyBorder="1" applyAlignment="1">
      <alignment vertical="center" wrapText="1"/>
    </xf>
    <xf numFmtId="0" fontId="8" fillId="0" borderId="0" xfId="0" applyFont="1" applyFill="1" applyBorder="1" applyAlignment="1">
      <alignment vertical="center" wrapText="1"/>
    </xf>
    <xf numFmtId="0" fontId="7" fillId="0" borderId="41" xfId="0" applyFont="1" applyFill="1" applyBorder="1" applyAlignment="1">
      <alignment vertical="center" wrapText="1"/>
    </xf>
    <xf numFmtId="0" fontId="6" fillId="0" borderId="0" xfId="0" applyFont="1" applyFill="1" applyAlignment="1">
      <alignment horizontal="left" vertical="center" wrapText="1"/>
    </xf>
    <xf numFmtId="3" fontId="24" fillId="0" borderId="21" xfId="0" applyNumberFormat="1" applyFont="1" applyFill="1" applyBorder="1" applyAlignment="1" applyProtection="1">
      <alignment horizontal="right"/>
      <protection locked="0"/>
    </xf>
    <xf numFmtId="3" fontId="12" fillId="0" borderId="9" xfId="0" applyNumberFormat="1" applyFont="1" applyFill="1" applyBorder="1" applyAlignment="1" applyProtection="1">
      <alignment horizontal="right"/>
      <protection locked="0"/>
    </xf>
    <xf numFmtId="3" fontId="7" fillId="0" borderId="10" xfId="0" applyNumberFormat="1" applyFont="1" applyFill="1" applyBorder="1" applyAlignment="1">
      <alignment vertical="center" wrapText="1"/>
    </xf>
    <xf numFmtId="3" fontId="24" fillId="0" borderId="9" xfId="0" applyNumberFormat="1" applyFont="1" applyFill="1" applyBorder="1" applyAlignment="1" applyProtection="1">
      <alignment horizontal="right"/>
      <protection locked="0"/>
    </xf>
    <xf numFmtId="3" fontId="24" fillId="0" borderId="21" xfId="0" applyNumberFormat="1" applyFont="1" applyFill="1" applyBorder="1" applyAlignment="1" applyProtection="1">
      <alignment horizontal="right"/>
    </xf>
    <xf numFmtId="3" fontId="24" fillId="0" borderId="9" xfId="0" applyNumberFormat="1" applyFont="1" applyFill="1" applyBorder="1" applyAlignment="1" applyProtection="1">
      <alignment horizontal="right"/>
    </xf>
    <xf numFmtId="3" fontId="12" fillId="0" borderId="21" xfId="0" applyNumberFormat="1" applyFont="1" applyFill="1" applyBorder="1" applyAlignment="1" applyProtection="1">
      <alignment horizontal="right"/>
    </xf>
    <xf numFmtId="3" fontId="12" fillId="0" borderId="9" xfId="0" applyNumberFormat="1" applyFont="1" applyFill="1" applyBorder="1" applyAlignment="1" applyProtection="1">
      <alignment horizontal="right"/>
    </xf>
    <xf numFmtId="3" fontId="12" fillId="0" borderId="21" xfId="0" applyNumberFormat="1" applyFont="1" applyFill="1" applyBorder="1" applyAlignment="1" applyProtection="1">
      <alignment horizontal="right"/>
      <protection locked="0"/>
    </xf>
    <xf numFmtId="3" fontId="12" fillId="0" borderId="61" xfId="0" applyNumberFormat="1" applyFont="1" applyFill="1" applyBorder="1" applyAlignment="1" applyProtection="1">
      <alignment horizontal="right"/>
    </xf>
    <xf numFmtId="3" fontId="12" fillId="0" borderId="62" xfId="0" applyNumberFormat="1" applyFont="1" applyFill="1" applyBorder="1" applyAlignment="1" applyProtection="1">
      <alignment horizontal="right"/>
    </xf>
    <xf numFmtId="3" fontId="12" fillId="0" borderId="63" xfId="0" applyNumberFormat="1" applyFont="1" applyFill="1" applyBorder="1" applyAlignment="1" applyProtection="1">
      <alignment horizontal="right"/>
      <protection locked="0"/>
    </xf>
    <xf numFmtId="3" fontId="12" fillId="0" borderId="58" xfId="0" applyNumberFormat="1" applyFont="1" applyFill="1" applyBorder="1" applyAlignment="1" applyProtection="1">
      <alignment horizontal="right"/>
      <protection locked="0"/>
    </xf>
    <xf numFmtId="3" fontId="12" fillId="0" borderId="21" xfId="0" applyNumberFormat="1" applyFont="1" applyFill="1" applyBorder="1" applyAlignment="1" applyProtection="1">
      <alignment horizontal="left"/>
      <protection locked="0"/>
    </xf>
    <xf numFmtId="3" fontId="12" fillId="0" borderId="9" xfId="0" applyNumberFormat="1" applyFont="1" applyFill="1" applyBorder="1" applyAlignment="1" applyProtection="1">
      <alignment horizontal="left"/>
      <protection locked="0"/>
    </xf>
    <xf numFmtId="0" fontId="7" fillId="0" borderId="44" xfId="0" applyFont="1" applyFill="1" applyBorder="1" applyAlignment="1">
      <alignment horizontal="center" vertical="center" wrapText="1"/>
    </xf>
    <xf numFmtId="0" fontId="0" fillId="0" borderId="39" xfId="0" applyFill="1" applyBorder="1" applyAlignment="1">
      <alignment horizontal="center" vertical="top" wrapText="1"/>
    </xf>
    <xf numFmtId="3" fontId="12" fillId="0" borderId="10" xfId="0" applyNumberFormat="1" applyFont="1" applyFill="1" applyBorder="1" applyAlignment="1">
      <alignment vertical="center" wrapText="1"/>
    </xf>
    <xf numFmtId="0" fontId="0" fillId="0" borderId="10" xfId="0" applyFill="1" applyBorder="1"/>
    <xf numFmtId="3" fontId="7" fillId="0" borderId="9" xfId="0" applyNumberFormat="1" applyFont="1" applyFill="1" applyBorder="1" applyAlignment="1">
      <alignment horizontal="center" vertical="center" wrapText="1"/>
    </xf>
    <xf numFmtId="0" fontId="12" fillId="0" borderId="9" xfId="0" applyFont="1" applyFill="1" applyBorder="1" applyAlignment="1" applyProtection="1">
      <alignment vertical="center" wrapText="1"/>
      <protection locked="0"/>
    </xf>
    <xf numFmtId="0" fontId="7" fillId="0" borderId="2" xfId="0" applyFont="1" applyFill="1" applyBorder="1" applyAlignment="1">
      <alignment vertical="center" wrapText="1"/>
    </xf>
    <xf numFmtId="3" fontId="7" fillId="0" borderId="2" xfId="0" applyNumberFormat="1" applyFont="1" applyFill="1" applyBorder="1" applyAlignment="1">
      <alignment vertical="center" wrapText="1"/>
    </xf>
    <xf numFmtId="0" fontId="7" fillId="0" borderId="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0" xfId="0" applyFont="1" applyFill="1" applyAlignment="1">
      <alignment vertical="center" wrapText="1"/>
    </xf>
    <xf numFmtId="0" fontId="5" fillId="0" borderId="5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top" wrapText="1"/>
    </xf>
    <xf numFmtId="49" fontId="4" fillId="0" borderId="0" xfId="0" applyNumberFormat="1" applyFont="1" applyFill="1" applyAlignment="1">
      <alignment horizontal="center" vertical="center"/>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2" fillId="0" borderId="0" xfId="0" applyFont="1" applyFill="1" applyAlignment="1">
      <alignment horizontal="center" vertical="center" wrapText="1"/>
    </xf>
    <xf numFmtId="2" fontId="6" fillId="0" borderId="0" xfId="0" applyNumberFormat="1" applyFont="1" applyFill="1" applyAlignment="1">
      <alignment horizontal="left"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21" xfId="0" applyFont="1" applyFill="1" applyBorder="1" applyAlignment="1">
      <alignment horizontal="left" vertical="top" wrapText="1"/>
    </xf>
    <xf numFmtId="0" fontId="7" fillId="0" borderId="23"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0" xfId="0" applyFont="1" applyFill="1" applyBorder="1" applyAlignment="1">
      <alignment horizontal="left" vertical="top" wrapText="1"/>
    </xf>
    <xf numFmtId="0" fontId="6" fillId="0" borderId="21"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9" xfId="0" applyFont="1" applyFill="1" applyBorder="1" applyAlignment="1">
      <alignment horizontal="left" vertical="center" wrapText="1"/>
    </xf>
    <xf numFmtId="0" fontId="7" fillId="0" borderId="38"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30"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12" fillId="0" borderId="21" xfId="0" applyFont="1" applyFill="1" applyBorder="1" applyAlignment="1" applyProtection="1">
      <alignment horizontal="left" vertical="center" wrapText="1"/>
      <protection locked="0"/>
    </xf>
    <xf numFmtId="0" fontId="12" fillId="0" borderId="23"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2" fillId="0" borderId="21" xfId="0" applyFont="1" applyFill="1" applyBorder="1" applyAlignment="1" applyProtection="1">
      <alignment vertical="center" wrapText="1"/>
      <protection locked="0"/>
    </xf>
    <xf numFmtId="0" fontId="12" fillId="0" borderId="23"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0" fillId="0" borderId="23" xfId="0" applyFill="1" applyBorder="1"/>
    <xf numFmtId="0" fontId="0" fillId="0" borderId="9" xfId="0" applyFill="1" applyBorder="1"/>
    <xf numFmtId="0" fontId="7" fillId="0" borderId="4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33"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18" fillId="0" borderId="2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34"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9" fillId="0" borderId="21" xfId="0" applyFont="1" applyFill="1" applyBorder="1" applyAlignment="1">
      <alignment horizontal="left" wrapText="1"/>
    </xf>
    <xf numFmtId="0" fontId="9" fillId="0" borderId="9" xfId="0" applyFont="1" applyFill="1" applyBorder="1" applyAlignment="1">
      <alignment horizontal="left" wrapText="1"/>
    </xf>
    <xf numFmtId="0" fontId="9" fillId="0" borderId="12"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0" fillId="0" borderId="21" xfId="0" applyFill="1" applyBorder="1" applyAlignment="1">
      <alignment horizontal="center"/>
    </xf>
    <xf numFmtId="0" fontId="0" fillId="0" borderId="9" xfId="0" applyFill="1" applyBorder="1" applyAlignment="1">
      <alignment horizontal="center"/>
    </xf>
    <xf numFmtId="0" fontId="0" fillId="0" borderId="0" xfId="0" applyFill="1" applyBorder="1" applyAlignment="1">
      <alignment horizontal="center"/>
    </xf>
    <xf numFmtId="0" fontId="6" fillId="0" borderId="0" xfId="0" applyFont="1" applyFill="1" applyAlignment="1">
      <alignment vertical="center" wrapText="1"/>
    </xf>
    <xf numFmtId="0" fontId="6" fillId="0" borderId="6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22" fillId="0" borderId="14"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vertical="top" wrapText="1"/>
    </xf>
    <xf numFmtId="3" fontId="12" fillId="0" borderId="21" xfId="0" applyNumberFormat="1" applyFont="1" applyFill="1" applyBorder="1" applyAlignment="1" applyProtection="1">
      <alignment horizontal="right"/>
    </xf>
    <xf numFmtId="3" fontId="12" fillId="0" borderId="9" xfId="0" applyNumberFormat="1" applyFont="1" applyFill="1" applyBorder="1" applyAlignment="1" applyProtection="1">
      <alignment horizontal="right"/>
    </xf>
    <xf numFmtId="0" fontId="7" fillId="0" borderId="6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51"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0" fontId="7" fillId="0" borderId="4" xfId="0" applyFont="1" applyFill="1" applyBorder="1" applyAlignment="1">
      <alignment horizontal="right" vertical="center" wrapText="1"/>
    </xf>
    <xf numFmtId="0" fontId="7" fillId="0" borderId="19" xfId="0" applyFont="1" applyFill="1" applyBorder="1" applyAlignment="1">
      <alignment horizontal="center" vertical="center" wrapText="1"/>
    </xf>
    <xf numFmtId="3" fontId="7" fillId="0" borderId="4" xfId="0" applyNumberFormat="1" applyFont="1" applyFill="1" applyBorder="1" applyAlignment="1">
      <alignment horizontal="right" vertical="center" wrapText="1"/>
    </xf>
    <xf numFmtId="0" fontId="5" fillId="0" borderId="0" xfId="0" applyFont="1" applyFill="1" applyAlignment="1">
      <alignment horizontal="justify" vertical="center" wrapText="1"/>
    </xf>
    <xf numFmtId="0" fontId="5" fillId="0" borderId="0" xfId="0" applyFont="1" applyFill="1" applyAlignment="1">
      <alignment horizontal="center" vertical="center" wrapText="1"/>
    </xf>
    <xf numFmtId="0" fontId="5" fillId="0" borderId="57"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75" xfId="0" applyFont="1" applyFill="1" applyBorder="1" applyAlignment="1">
      <alignment horizontal="center" vertical="center" wrapText="1"/>
    </xf>
    <xf numFmtId="0" fontId="9" fillId="2" borderId="2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6" fillId="2" borderId="50" xfId="0" applyFont="1" applyFill="1" applyBorder="1" applyAlignment="1">
      <alignment horizontal="center" vertical="center" wrapText="1"/>
    </xf>
    <xf numFmtId="0" fontId="21" fillId="2" borderId="21" xfId="0" applyFont="1" applyFill="1" applyBorder="1" applyAlignment="1">
      <alignment horizontal="left" wrapText="1"/>
    </xf>
    <xf numFmtId="0" fontId="21" fillId="2" borderId="9" xfId="0" applyFont="1" applyFill="1" applyBorder="1" applyAlignment="1">
      <alignment horizontal="left" wrapText="1"/>
    </xf>
    <xf numFmtId="0" fontId="9" fillId="2" borderId="2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19" fillId="2" borderId="22" xfId="0" applyFont="1" applyFill="1" applyBorder="1" applyAlignment="1">
      <alignment vertical="top" wrapText="1"/>
    </xf>
    <xf numFmtId="0" fontId="6" fillId="2" borderId="8" xfId="0" applyFont="1" applyFill="1" applyBorder="1" applyAlignment="1">
      <alignment horizontal="center" vertical="center" wrapText="1"/>
    </xf>
    <xf numFmtId="0" fontId="6" fillId="2" borderId="8" xfId="0" applyFont="1" applyFill="1" applyBorder="1" applyAlignment="1">
      <alignment horizontal="right" vertical="center" wrapText="1"/>
    </xf>
    <xf numFmtId="0" fontId="0" fillId="2" borderId="0" xfId="0" applyFill="1"/>
    <xf numFmtId="0" fontId="9" fillId="2" borderId="22" xfId="0" applyFont="1" applyFill="1" applyBorder="1" applyAlignment="1">
      <alignment horizontal="center" vertical="center" wrapText="1"/>
    </xf>
    <xf numFmtId="4" fontId="6" fillId="2" borderId="8" xfId="0" applyNumberFormat="1" applyFont="1" applyFill="1" applyBorder="1" applyAlignment="1">
      <alignment horizontal="right" vertical="center" wrapText="1"/>
    </xf>
    <xf numFmtId="0" fontId="6" fillId="2" borderId="29" xfId="0" applyFont="1" applyFill="1" applyBorder="1" applyAlignment="1">
      <alignment horizontal="right" vertical="center" wrapText="1"/>
    </xf>
    <xf numFmtId="4" fontId="19" fillId="2" borderId="10" xfId="0" applyNumberFormat="1" applyFont="1" applyFill="1" applyBorder="1" applyAlignment="1">
      <alignment vertical="top" wrapText="1"/>
    </xf>
    <xf numFmtId="4" fontId="6" fillId="2" borderId="8" xfId="0" applyNumberFormat="1" applyFont="1" applyFill="1" applyBorder="1" applyAlignment="1">
      <alignment horizontal="center" vertical="center" wrapText="1"/>
    </xf>
    <xf numFmtId="0" fontId="21" fillId="2" borderId="21" xfId="0" applyFont="1" applyFill="1" applyBorder="1" applyAlignment="1">
      <alignment horizontal="left" wrapText="1"/>
    </xf>
    <xf numFmtId="0" fontId="21" fillId="2" borderId="9" xfId="0" applyFont="1" applyFill="1" applyBorder="1" applyAlignment="1">
      <alignment horizontal="left" wrapText="1"/>
    </xf>
    <xf numFmtId="0" fontId="9" fillId="2" borderId="34" xfId="0" applyFont="1" applyFill="1" applyBorder="1" applyAlignment="1">
      <alignment horizontal="center" vertical="center" wrapText="1"/>
    </xf>
    <xf numFmtId="0" fontId="21" fillId="2" borderId="21" xfId="0" applyFont="1" applyFill="1" applyBorder="1" applyAlignment="1">
      <alignment horizontal="left"/>
    </xf>
    <xf numFmtId="0" fontId="21" fillId="2" borderId="9" xfId="0" applyFont="1" applyFill="1" applyBorder="1" applyAlignment="1">
      <alignment horizontal="left"/>
    </xf>
    <xf numFmtId="0" fontId="6" fillId="2" borderId="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9" fillId="3" borderId="21"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4" fontId="6" fillId="3" borderId="6" xfId="0" applyNumberFormat="1" applyFont="1" applyFill="1" applyBorder="1" applyAlignment="1">
      <alignment horizontal="right" vertical="center" wrapText="1"/>
    </xf>
    <xf numFmtId="0" fontId="6" fillId="3" borderId="29" xfId="0" applyFont="1" applyFill="1" applyBorder="1" applyAlignment="1">
      <alignment horizontal="right" vertical="center" wrapText="1"/>
    </xf>
    <xf numFmtId="4" fontId="19" fillId="3" borderId="10" xfId="0" applyNumberFormat="1" applyFont="1" applyFill="1" applyBorder="1" applyAlignment="1">
      <alignment vertical="top" wrapText="1"/>
    </xf>
    <xf numFmtId="4" fontId="6" fillId="3" borderId="8" xfId="0" applyNumberFormat="1" applyFont="1" applyFill="1" applyBorder="1" applyAlignment="1">
      <alignment horizontal="center" vertical="center" wrapText="1"/>
    </xf>
    <xf numFmtId="0" fontId="6" fillId="3" borderId="8" xfId="0" applyFont="1" applyFill="1" applyBorder="1" applyAlignment="1">
      <alignment horizontal="right" vertical="center" wrapText="1"/>
    </xf>
    <xf numFmtId="4" fontId="6" fillId="3" borderId="8" xfId="0" applyNumberFormat="1" applyFont="1" applyFill="1" applyBorder="1" applyAlignment="1">
      <alignment horizontal="right" vertical="center" wrapText="1"/>
    </xf>
    <xf numFmtId="0" fontId="0" fillId="3" borderId="0" xfId="0" applyFill="1"/>
    <xf numFmtId="0" fontId="21" fillId="2" borderId="21" xfId="0" applyFont="1" applyFill="1" applyBorder="1" applyAlignment="1">
      <alignment horizontal="center" wrapText="1"/>
    </xf>
    <xf numFmtId="0" fontId="21" fillId="2" borderId="9" xfId="0" applyFont="1" applyFill="1" applyBorder="1" applyAlignment="1">
      <alignment horizontal="center" wrapText="1"/>
    </xf>
    <xf numFmtId="0" fontId="6" fillId="2" borderId="2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9" fillId="3" borderId="10" xfId="0" applyFont="1" applyFill="1" applyBorder="1" applyAlignment="1">
      <alignment vertical="top" wrapText="1"/>
    </xf>
    <xf numFmtId="0" fontId="6" fillId="3" borderId="8"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econom\&#1056;&#1072;&#1073;&#1086;&#1095;&#1080;&#1081;%20&#1089;&#1090;&#1086;&#1083;\&#1052;&#1086;&#1080;%20&#1076;&#1086;&#1082;&#1091;&#1084;&#1077;&#1085;&#1090;&#1099;\&#1041;&#1070;&#1044;&#1046;&#1045;&#1058;&#1053;&#1048;&#1049;%20&#1047;&#1040;&#1055;&#1048;&#1058;%202014\&#1073;&#1102;&#1076;&#1078;&#1077;&#1090;&#1085;&#1080;&#1081;%20&#1079;&#1072;&#1087;&#1080;&#1090;%20&#1055;&#1062;&#10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3.1"/>
      <sheetName val="1 -3.2"/>
      <sheetName val="1-4"/>
      <sheetName val="1-5"/>
      <sheetName val="2 - 5.1"/>
      <sheetName val="2 - 5.2"/>
      <sheetName val="2 - 5.3"/>
      <sheetName val="2 - 5.4"/>
      <sheetName val="2 - 6.1"/>
      <sheetName val="2 - 6.2"/>
      <sheetName val="2 - 7.1"/>
      <sheetName val="2 - 7.2"/>
      <sheetName val="2 - 8"/>
      <sheetName val="2 - 9"/>
      <sheetName val="2 - 10.1"/>
      <sheetName val="2 - 10.2"/>
      <sheetName val="2 - 11.1"/>
      <sheetName val="2 - 11.2"/>
      <sheetName val="2 - 12.1"/>
      <sheetName val="2 - 12.2"/>
      <sheetName val="2 - 12.3"/>
      <sheetName val="2-12.4"/>
      <sheetName val="3 - 2.1"/>
      <sheetName val="3 -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BM503"/>
  <sheetViews>
    <sheetView tabSelected="1" view="pageBreakPreview" topLeftCell="A196" zoomScale="75" zoomScaleNormal="100" workbookViewId="0">
      <selection activeCell="I218" sqref="I218"/>
    </sheetView>
  </sheetViews>
  <sheetFormatPr defaultColWidth="9.109375" defaultRowHeight="14.4" x14ac:dyDescent="0.3"/>
  <cols>
    <col min="1" max="1" width="9.109375" style="17"/>
    <col min="2" max="2" width="33.33203125" style="17" customWidth="1"/>
    <col min="3" max="3" width="12.44140625" style="17" customWidth="1"/>
    <col min="4" max="4" width="12" style="17" customWidth="1"/>
    <col min="5" max="5" width="15.44140625" style="17" customWidth="1"/>
    <col min="6" max="6" width="12.44140625" style="17" customWidth="1"/>
    <col min="7" max="7" width="12.6640625" style="17" bestFit="1" customWidth="1"/>
    <col min="8" max="8" width="16.109375" style="17" customWidth="1"/>
    <col min="9" max="9" width="12.21875" style="17" customWidth="1"/>
    <col min="10" max="12" width="12.5546875" style="17" customWidth="1"/>
    <col min="13" max="13" width="10.33203125" style="17" customWidth="1"/>
    <col min="14" max="14" width="12.88671875" style="17" customWidth="1"/>
    <col min="15" max="16" width="8.6640625" style="17" customWidth="1"/>
    <col min="17" max="16384" width="9.109375" style="17"/>
  </cols>
  <sheetData>
    <row r="2" spans="1:10" ht="15.75" customHeight="1" x14ac:dyDescent="0.3">
      <c r="C2" s="51"/>
      <c r="D2" s="51"/>
      <c r="E2" s="51"/>
      <c r="F2" s="51"/>
      <c r="G2" s="51"/>
      <c r="H2" s="280" t="s">
        <v>0</v>
      </c>
      <c r="I2" s="280"/>
      <c r="J2" s="280"/>
    </row>
    <row r="3" spans="1:10" ht="15.75" customHeight="1" x14ac:dyDescent="0.3">
      <c r="C3" s="51"/>
      <c r="D3" s="51"/>
      <c r="E3" s="51"/>
      <c r="F3" s="51"/>
      <c r="G3" s="51"/>
      <c r="H3" s="280" t="s">
        <v>1</v>
      </c>
      <c r="I3" s="280"/>
      <c r="J3" s="280"/>
    </row>
    <row r="4" spans="1:10" ht="15.75" customHeight="1" x14ac:dyDescent="0.3">
      <c r="C4" s="51"/>
      <c r="D4" s="51"/>
      <c r="E4" s="51"/>
      <c r="F4" s="51"/>
      <c r="G4" s="51"/>
      <c r="H4" s="280" t="s">
        <v>2</v>
      </c>
      <c r="I4" s="280"/>
      <c r="J4" s="280"/>
    </row>
    <row r="5" spans="1:10" ht="15.6" x14ac:dyDescent="0.3">
      <c r="A5" s="52"/>
      <c r="B5" s="52"/>
      <c r="C5" s="51"/>
      <c r="D5" s="51"/>
      <c r="E5" s="51"/>
      <c r="F5" s="51"/>
      <c r="G5" s="51"/>
      <c r="H5" s="280" t="s">
        <v>3</v>
      </c>
      <c r="I5" s="280"/>
      <c r="J5" s="280"/>
    </row>
    <row r="6" spans="1:10" ht="15.6" x14ac:dyDescent="0.3">
      <c r="A6" s="51"/>
      <c r="B6" s="51"/>
      <c r="C6" s="51"/>
      <c r="D6" s="51"/>
      <c r="E6" s="51"/>
      <c r="F6" s="51"/>
      <c r="G6" s="51"/>
      <c r="H6" s="280" t="s">
        <v>4</v>
      </c>
      <c r="I6" s="280"/>
      <c r="J6" s="280"/>
    </row>
    <row r="7" spans="1:10" ht="15.6" x14ac:dyDescent="0.3">
      <c r="A7" s="51"/>
      <c r="B7" s="51"/>
      <c r="C7" s="51"/>
      <c r="D7" s="51"/>
      <c r="E7" s="51"/>
      <c r="F7" s="51"/>
      <c r="G7" s="51"/>
      <c r="H7" s="51"/>
      <c r="I7" s="51"/>
      <c r="J7" s="51"/>
    </row>
    <row r="8" spans="1:10" ht="17.399999999999999" x14ac:dyDescent="0.3">
      <c r="A8" s="281" t="s">
        <v>5</v>
      </c>
      <c r="B8" s="281"/>
      <c r="C8" s="281"/>
      <c r="D8" s="281"/>
      <c r="E8" s="281"/>
      <c r="F8" s="281"/>
      <c r="G8" s="281"/>
      <c r="H8" s="281"/>
      <c r="I8" s="281"/>
      <c r="J8" s="281"/>
    </row>
    <row r="9" spans="1:10" ht="13.95" customHeight="1" x14ac:dyDescent="0.3">
      <c r="A9" s="51"/>
      <c r="B9" s="51"/>
      <c r="C9" s="51"/>
      <c r="D9" s="51"/>
      <c r="E9" s="51"/>
      <c r="F9" s="51"/>
      <c r="G9" s="51"/>
      <c r="H9" s="51"/>
      <c r="I9" s="51"/>
      <c r="J9" s="51"/>
    </row>
    <row r="10" spans="1:10" ht="25.5" customHeight="1" x14ac:dyDescent="0.3">
      <c r="A10" s="282" t="s">
        <v>6</v>
      </c>
      <c r="B10" s="282"/>
      <c r="C10" s="282"/>
      <c r="D10" s="282"/>
      <c r="E10" s="282"/>
      <c r="F10" s="282"/>
      <c r="G10" s="286" t="s">
        <v>7</v>
      </c>
      <c r="H10" s="286"/>
      <c r="I10" s="286" t="s">
        <v>8</v>
      </c>
      <c r="J10" s="286"/>
    </row>
    <row r="11" spans="1:10" ht="66" customHeight="1" x14ac:dyDescent="0.3">
      <c r="A11" s="284" t="s">
        <v>9</v>
      </c>
      <c r="B11" s="284"/>
      <c r="C11" s="284"/>
      <c r="D11" s="284"/>
      <c r="E11" s="284"/>
      <c r="F11" s="284"/>
      <c r="G11" s="285" t="s">
        <v>10</v>
      </c>
      <c r="H11" s="285"/>
      <c r="I11" s="285" t="s">
        <v>11</v>
      </c>
      <c r="J11" s="285"/>
    </row>
    <row r="12" spans="1:10" ht="18.75" customHeight="1" x14ac:dyDescent="0.3">
      <c r="A12" s="282" t="s">
        <v>12</v>
      </c>
      <c r="B12" s="282"/>
      <c r="C12" s="282"/>
      <c r="D12" s="282"/>
      <c r="E12" s="282"/>
      <c r="F12" s="282"/>
      <c r="G12" s="283">
        <v>71</v>
      </c>
      <c r="H12" s="283"/>
      <c r="I12" s="283">
        <v>2013308</v>
      </c>
      <c r="J12" s="283"/>
    </row>
    <row r="13" spans="1:10" ht="66.75" customHeight="1" x14ac:dyDescent="0.3">
      <c r="A13" s="284" t="s">
        <v>13</v>
      </c>
      <c r="B13" s="284"/>
      <c r="C13" s="284"/>
      <c r="D13" s="284"/>
      <c r="E13" s="284"/>
      <c r="F13" s="284"/>
      <c r="G13" s="285" t="s">
        <v>14</v>
      </c>
      <c r="H13" s="285"/>
      <c r="I13" s="285" t="s">
        <v>11</v>
      </c>
      <c r="J13" s="285"/>
    </row>
    <row r="14" spans="1:10" ht="88.95" customHeight="1" x14ac:dyDescent="0.3">
      <c r="A14" s="282" t="s">
        <v>15</v>
      </c>
      <c r="B14" s="282"/>
      <c r="C14" s="283" t="s">
        <v>16</v>
      </c>
      <c r="D14" s="283"/>
      <c r="E14" s="283" t="s">
        <v>17</v>
      </c>
      <c r="F14" s="283"/>
      <c r="G14" s="289" t="s">
        <v>18</v>
      </c>
      <c r="H14" s="289"/>
      <c r="I14" s="283">
        <v>25201100000</v>
      </c>
      <c r="J14" s="283"/>
    </row>
    <row r="15" spans="1:10" ht="66.75" customHeight="1" x14ac:dyDescent="0.3">
      <c r="A15" s="289" t="s">
        <v>19</v>
      </c>
      <c r="B15" s="289"/>
      <c r="C15" s="289" t="s">
        <v>20</v>
      </c>
      <c r="D15" s="289"/>
      <c r="E15" s="289" t="s">
        <v>21</v>
      </c>
      <c r="F15" s="289"/>
      <c r="G15" s="285" t="s">
        <v>22</v>
      </c>
      <c r="H15" s="285"/>
      <c r="I15" s="285" t="s">
        <v>23</v>
      </c>
      <c r="J15" s="285"/>
    </row>
    <row r="16" spans="1:10" x14ac:dyDescent="0.3">
      <c r="A16" s="53"/>
    </row>
    <row r="17" spans="1:16" ht="15.75" customHeight="1" x14ac:dyDescent="0.3">
      <c r="A17" s="287" t="s">
        <v>24</v>
      </c>
      <c r="B17" s="287"/>
      <c r="C17" s="287"/>
      <c r="D17" s="287"/>
      <c r="E17" s="287"/>
      <c r="F17" s="287"/>
      <c r="G17" s="287"/>
      <c r="H17" s="287"/>
      <c r="I17" s="287"/>
      <c r="J17" s="287"/>
      <c r="K17" s="287"/>
      <c r="L17" s="287"/>
      <c r="M17" s="287"/>
      <c r="N17" s="287"/>
    </row>
    <row r="18" spans="1:16" ht="10.199999999999999" customHeight="1" x14ac:dyDescent="0.3">
      <c r="A18" s="53"/>
    </row>
    <row r="19" spans="1:16" ht="15.75" customHeight="1" x14ac:dyDescent="0.3">
      <c r="A19" s="288" t="s">
        <v>25</v>
      </c>
      <c r="B19" s="288"/>
      <c r="C19" s="288"/>
      <c r="D19" s="288"/>
      <c r="E19" s="288"/>
      <c r="F19" s="288"/>
      <c r="G19" s="288"/>
      <c r="H19" s="288"/>
      <c r="I19" s="288"/>
      <c r="J19" s="288"/>
      <c r="K19" s="288"/>
      <c r="L19" s="288"/>
      <c r="M19" s="288"/>
      <c r="N19" s="288"/>
    </row>
    <row r="20" spans="1:16" ht="9" customHeight="1" x14ac:dyDescent="0.3">
      <c r="A20" s="53"/>
    </row>
    <row r="21" spans="1:16" ht="15" customHeight="1" x14ac:dyDescent="0.3">
      <c r="A21" s="287" t="s">
        <v>26</v>
      </c>
      <c r="B21" s="287"/>
      <c r="C21" s="287"/>
      <c r="D21" s="287"/>
      <c r="E21" s="287"/>
      <c r="F21" s="287"/>
      <c r="G21" s="287"/>
      <c r="H21" s="287"/>
      <c r="I21" s="287"/>
      <c r="J21" s="287"/>
      <c r="K21" s="287"/>
      <c r="L21" s="287"/>
      <c r="M21" s="287"/>
      <c r="N21" s="287"/>
    </row>
    <row r="22" spans="1:16" ht="8.4" customHeight="1" x14ac:dyDescent="0.3">
      <c r="A22" s="54"/>
      <c r="B22" s="54"/>
      <c r="C22" s="54"/>
      <c r="D22" s="54"/>
      <c r="E22" s="54"/>
      <c r="F22" s="54"/>
      <c r="G22" s="54"/>
      <c r="H22" s="54"/>
      <c r="I22" s="54"/>
      <c r="J22" s="54"/>
      <c r="K22" s="54"/>
      <c r="L22" s="54"/>
      <c r="M22" s="54"/>
      <c r="N22" s="54"/>
    </row>
    <row r="23" spans="1:16" ht="15" customHeight="1" x14ac:dyDescent="0.3">
      <c r="A23" s="287" t="s">
        <v>27</v>
      </c>
      <c r="B23" s="287"/>
      <c r="C23" s="287"/>
      <c r="D23" s="287"/>
      <c r="E23" s="287"/>
      <c r="F23" s="287"/>
      <c r="G23" s="287"/>
      <c r="H23" s="287"/>
      <c r="I23" s="287"/>
      <c r="J23" s="287"/>
      <c r="K23" s="287"/>
      <c r="L23" s="287"/>
      <c r="M23" s="287"/>
      <c r="N23" s="287"/>
      <c r="O23" s="287"/>
      <c r="P23" s="287"/>
    </row>
    <row r="24" spans="1:16" ht="15" customHeight="1" x14ac:dyDescent="0.3">
      <c r="A24" s="55"/>
      <c r="B24" s="55"/>
      <c r="C24" s="55"/>
      <c r="D24" s="55"/>
      <c r="E24" s="55"/>
      <c r="F24" s="55"/>
      <c r="G24" s="55"/>
      <c r="H24" s="55"/>
      <c r="I24" s="55"/>
      <c r="J24" s="55"/>
      <c r="K24" s="55"/>
      <c r="L24" s="54"/>
      <c r="M24" s="54"/>
      <c r="N24" s="54"/>
      <c r="O24" s="54"/>
      <c r="P24" s="54"/>
    </row>
    <row r="25" spans="1:16" ht="10.95" customHeight="1" x14ac:dyDescent="0.3">
      <c r="A25" s="287" t="s">
        <v>28</v>
      </c>
      <c r="B25" s="287"/>
      <c r="C25" s="287"/>
      <c r="D25" s="287"/>
      <c r="E25" s="287"/>
      <c r="F25" s="287"/>
      <c r="G25" s="287"/>
      <c r="H25" s="287"/>
      <c r="I25" s="287"/>
      <c r="J25" s="287"/>
      <c r="K25" s="287"/>
      <c r="L25" s="287"/>
      <c r="M25" s="287"/>
      <c r="N25" s="54"/>
      <c r="O25" s="54"/>
      <c r="P25" s="54"/>
    </row>
    <row r="26" spans="1:16" ht="10.199999999999999" customHeight="1" x14ac:dyDescent="0.3">
      <c r="A26" s="53"/>
    </row>
    <row r="27" spans="1:16" ht="15.75" customHeight="1" x14ac:dyDescent="0.3">
      <c r="A27" s="288" t="s">
        <v>29</v>
      </c>
      <c r="B27" s="288"/>
      <c r="C27" s="288"/>
      <c r="D27" s="288"/>
      <c r="E27" s="288"/>
      <c r="F27" s="288"/>
      <c r="G27" s="288"/>
      <c r="H27" s="288"/>
      <c r="I27" s="288"/>
      <c r="J27" s="288"/>
      <c r="K27" s="288"/>
      <c r="L27" s="288"/>
      <c r="M27" s="288"/>
      <c r="N27" s="288"/>
    </row>
    <row r="28" spans="1:16" ht="111" customHeight="1" x14ac:dyDescent="0.3">
      <c r="A28" s="290" t="s">
        <v>30</v>
      </c>
      <c r="B28" s="290"/>
      <c r="C28" s="290"/>
      <c r="D28" s="290"/>
      <c r="E28" s="290"/>
      <c r="F28" s="290"/>
      <c r="G28" s="290"/>
      <c r="H28" s="290"/>
      <c r="I28" s="290"/>
      <c r="J28" s="290"/>
      <c r="K28" s="290"/>
      <c r="L28" s="290"/>
      <c r="M28" s="290"/>
      <c r="N28" s="290"/>
      <c r="O28" s="56"/>
      <c r="P28" s="56"/>
    </row>
    <row r="29" spans="1:16" ht="16.2" customHeight="1" x14ac:dyDescent="0.3">
      <c r="A29" s="53"/>
    </row>
    <row r="30" spans="1:16" ht="15.75" customHeight="1" x14ac:dyDescent="0.3">
      <c r="A30" s="287" t="s">
        <v>31</v>
      </c>
      <c r="B30" s="287"/>
      <c r="C30" s="287"/>
      <c r="D30" s="287"/>
      <c r="E30" s="287"/>
      <c r="F30" s="287"/>
      <c r="G30" s="287"/>
      <c r="H30" s="287"/>
      <c r="I30" s="287"/>
      <c r="J30" s="287"/>
      <c r="K30" s="287"/>
      <c r="L30" s="287"/>
      <c r="M30" s="287"/>
      <c r="N30" s="287"/>
    </row>
    <row r="31" spans="1:16" ht="15.75" customHeight="1" x14ac:dyDescent="0.3">
      <c r="A31" s="287" t="s">
        <v>32</v>
      </c>
      <c r="B31" s="287"/>
      <c r="C31" s="287"/>
      <c r="D31" s="287"/>
      <c r="E31" s="287"/>
      <c r="F31" s="287"/>
      <c r="G31" s="287"/>
      <c r="H31" s="287"/>
      <c r="I31" s="287"/>
      <c r="J31" s="287"/>
      <c r="K31" s="287"/>
      <c r="L31" s="287"/>
      <c r="M31" s="287"/>
      <c r="N31" s="287"/>
    </row>
    <row r="32" spans="1:16" ht="9.6" customHeight="1" thickBot="1" x14ac:dyDescent="0.35">
      <c r="N32" s="57" t="s">
        <v>33</v>
      </c>
    </row>
    <row r="33" spans="1:14" ht="15.75" customHeight="1" thickBot="1" x14ac:dyDescent="0.35">
      <c r="A33" s="291" t="s">
        <v>34</v>
      </c>
      <c r="B33" s="291" t="s">
        <v>35</v>
      </c>
      <c r="C33" s="294" t="s">
        <v>36</v>
      </c>
      <c r="D33" s="295"/>
      <c r="E33" s="295"/>
      <c r="F33" s="296"/>
      <c r="G33" s="294" t="s">
        <v>37</v>
      </c>
      <c r="H33" s="295"/>
      <c r="I33" s="295"/>
      <c r="J33" s="296"/>
      <c r="K33" s="294" t="s">
        <v>38</v>
      </c>
      <c r="L33" s="295"/>
      <c r="M33" s="295"/>
      <c r="N33" s="296"/>
    </row>
    <row r="34" spans="1:14" ht="17.399999999999999" customHeight="1" x14ac:dyDescent="0.3">
      <c r="A34" s="292"/>
      <c r="B34" s="292"/>
      <c r="C34" s="58" t="s">
        <v>39</v>
      </c>
      <c r="D34" s="58" t="s">
        <v>40</v>
      </c>
      <c r="E34" s="297" t="s">
        <v>41</v>
      </c>
      <c r="F34" s="58" t="s">
        <v>42</v>
      </c>
      <c r="G34" s="58" t="s">
        <v>39</v>
      </c>
      <c r="H34" s="58" t="s">
        <v>40</v>
      </c>
      <c r="I34" s="297" t="s">
        <v>41</v>
      </c>
      <c r="J34" s="58" t="s">
        <v>42</v>
      </c>
      <c r="K34" s="58" t="s">
        <v>39</v>
      </c>
      <c r="L34" s="58" t="s">
        <v>40</v>
      </c>
      <c r="M34" s="297" t="s">
        <v>41</v>
      </c>
      <c r="N34" s="58" t="s">
        <v>42</v>
      </c>
    </row>
    <row r="35" spans="1:14" ht="23.4" customHeight="1" thickBot="1" x14ac:dyDescent="0.35">
      <c r="A35" s="293"/>
      <c r="B35" s="293"/>
      <c r="C35" s="59" t="s">
        <v>43</v>
      </c>
      <c r="D35" s="60" t="s">
        <v>43</v>
      </c>
      <c r="E35" s="298"/>
      <c r="F35" s="60" t="s">
        <v>44</v>
      </c>
      <c r="G35" s="60" t="s">
        <v>43</v>
      </c>
      <c r="H35" s="60" t="s">
        <v>43</v>
      </c>
      <c r="I35" s="298"/>
      <c r="J35" s="60" t="s">
        <v>45</v>
      </c>
      <c r="K35" s="60" t="s">
        <v>43</v>
      </c>
      <c r="L35" s="60" t="s">
        <v>43</v>
      </c>
      <c r="M35" s="298"/>
      <c r="N35" s="60" t="s">
        <v>46</v>
      </c>
    </row>
    <row r="36" spans="1:14" ht="15" thickBot="1" x14ac:dyDescent="0.35">
      <c r="A36" s="60">
        <v>1</v>
      </c>
      <c r="B36" s="60">
        <v>2</v>
      </c>
      <c r="C36" s="60">
        <v>3</v>
      </c>
      <c r="D36" s="60">
        <v>4</v>
      </c>
      <c r="E36" s="58">
        <v>5</v>
      </c>
      <c r="F36" s="60">
        <v>6</v>
      </c>
      <c r="G36" s="60">
        <v>7</v>
      </c>
      <c r="H36" s="60">
        <v>8</v>
      </c>
      <c r="I36" s="60">
        <v>9</v>
      </c>
      <c r="J36" s="60">
        <v>10</v>
      </c>
      <c r="K36" s="60">
        <v>11</v>
      </c>
      <c r="L36" s="60">
        <v>12</v>
      </c>
      <c r="M36" s="60">
        <v>13</v>
      </c>
      <c r="N36" s="60">
        <v>14</v>
      </c>
    </row>
    <row r="37" spans="1:14" ht="28.95" customHeight="1" thickBot="1" x14ac:dyDescent="0.35">
      <c r="A37" s="60"/>
      <c r="B37" s="61" t="s">
        <v>47</v>
      </c>
      <c r="C37" s="62">
        <v>3379464.93</v>
      </c>
      <c r="D37" s="63" t="s">
        <v>48</v>
      </c>
      <c r="E37" s="64"/>
      <c r="F37" s="65">
        <f>C37</f>
        <v>3379464.93</v>
      </c>
      <c r="G37" s="66">
        <v>3119800</v>
      </c>
      <c r="H37" s="65" t="s">
        <v>48</v>
      </c>
      <c r="I37" s="65" t="s">
        <v>48</v>
      </c>
      <c r="J37" s="65">
        <f>G37</f>
        <v>3119800</v>
      </c>
      <c r="K37" s="67">
        <f>K93</f>
        <v>4092700</v>
      </c>
      <c r="L37" s="67" t="s">
        <v>48</v>
      </c>
      <c r="M37" s="67" t="s">
        <v>48</v>
      </c>
      <c r="N37" s="67">
        <f>K37</f>
        <v>4092700</v>
      </c>
    </row>
    <row r="38" spans="1:14" ht="42" customHeight="1" thickBot="1" x14ac:dyDescent="0.35">
      <c r="A38" s="58"/>
      <c r="B38" s="68" t="s">
        <v>49</v>
      </c>
      <c r="C38" s="34" t="s">
        <v>48</v>
      </c>
      <c r="D38" s="69">
        <f>D39+D40+D41+D42</f>
        <v>0</v>
      </c>
      <c r="E38" s="70"/>
      <c r="F38" s="71">
        <f t="shared" ref="F38:F44" si="0">D38</f>
        <v>0</v>
      </c>
      <c r="G38" s="72" t="s">
        <v>48</v>
      </c>
      <c r="H38" s="73">
        <f>H39+H40+H41+H42</f>
        <v>0</v>
      </c>
      <c r="I38" s="71"/>
      <c r="J38" s="71">
        <f>H38</f>
        <v>0</v>
      </c>
      <c r="K38" s="74" t="s">
        <v>48</v>
      </c>
      <c r="L38" s="73">
        <f>L39+L40+L41+L42</f>
        <v>0</v>
      </c>
      <c r="M38" s="74"/>
      <c r="N38" s="67">
        <f>L38</f>
        <v>0</v>
      </c>
    </row>
    <row r="39" spans="1:14" ht="42" customHeight="1" thickBot="1" x14ac:dyDescent="0.35">
      <c r="A39" s="75">
        <v>25010100</v>
      </c>
      <c r="B39" s="76" t="s">
        <v>50</v>
      </c>
      <c r="C39" s="77"/>
      <c r="D39" s="69"/>
      <c r="E39" s="78"/>
      <c r="F39" s="79">
        <f t="shared" si="0"/>
        <v>0</v>
      </c>
      <c r="G39" s="80"/>
      <c r="H39" s="73"/>
      <c r="I39" s="81"/>
      <c r="J39" s="78">
        <f>H39</f>
        <v>0</v>
      </c>
      <c r="K39" s="82"/>
      <c r="L39" s="82"/>
      <c r="M39" s="83"/>
      <c r="N39" s="67">
        <f>L39</f>
        <v>0</v>
      </c>
    </row>
    <row r="40" spans="1:14" ht="32.4" customHeight="1" thickBot="1" x14ac:dyDescent="0.35">
      <c r="A40" s="84">
        <v>25010200</v>
      </c>
      <c r="B40" s="85" t="s">
        <v>51</v>
      </c>
      <c r="C40" s="34"/>
      <c r="D40" s="86"/>
      <c r="E40" s="87"/>
      <c r="F40" s="71">
        <f t="shared" si="0"/>
        <v>0</v>
      </c>
      <c r="G40" s="88"/>
      <c r="H40" s="78"/>
      <c r="I40" s="65"/>
      <c r="J40" s="71">
        <f>H40</f>
        <v>0</v>
      </c>
      <c r="K40" s="67"/>
      <c r="L40" s="67"/>
      <c r="M40" s="89"/>
      <c r="N40" s="67">
        <f>L40</f>
        <v>0</v>
      </c>
    </row>
    <row r="41" spans="1:14" ht="30.6" customHeight="1" thickBot="1" x14ac:dyDescent="0.35">
      <c r="A41" s="90">
        <v>25010300</v>
      </c>
      <c r="B41" s="91" t="s">
        <v>52</v>
      </c>
      <c r="C41" s="92"/>
      <c r="D41" s="93"/>
      <c r="E41" s="78"/>
      <c r="F41" s="79">
        <f t="shared" si="0"/>
        <v>0</v>
      </c>
      <c r="G41" s="34"/>
      <c r="H41" s="70"/>
      <c r="I41" s="94"/>
      <c r="J41" s="78">
        <f>H41</f>
        <v>0</v>
      </c>
      <c r="K41" s="67"/>
      <c r="L41" s="67"/>
      <c r="M41" s="89"/>
      <c r="N41" s="67">
        <f>L41</f>
        <v>0</v>
      </c>
    </row>
    <row r="42" spans="1:14" ht="42" customHeight="1" thickBot="1" x14ac:dyDescent="0.35">
      <c r="A42" s="84">
        <v>25010400</v>
      </c>
      <c r="B42" s="95" t="s">
        <v>53</v>
      </c>
      <c r="C42" s="96"/>
      <c r="D42" s="86"/>
      <c r="E42" s="70"/>
      <c r="F42" s="71">
        <f t="shared" si="0"/>
        <v>0</v>
      </c>
      <c r="G42" s="97"/>
      <c r="H42" s="78"/>
      <c r="I42" s="79"/>
      <c r="J42" s="71">
        <f>H42</f>
        <v>0</v>
      </c>
      <c r="K42" s="74"/>
      <c r="L42" s="74"/>
      <c r="M42" s="98"/>
      <c r="N42" s="67">
        <f>L42</f>
        <v>0</v>
      </c>
    </row>
    <row r="43" spans="1:14" ht="21" customHeight="1" thickBot="1" x14ac:dyDescent="0.35">
      <c r="A43" s="99">
        <v>25020100</v>
      </c>
      <c r="B43" s="100" t="s">
        <v>54</v>
      </c>
      <c r="C43" s="97"/>
      <c r="D43" s="86">
        <v>0</v>
      </c>
      <c r="E43" s="78"/>
      <c r="F43" s="79">
        <f t="shared" si="0"/>
        <v>0</v>
      </c>
      <c r="G43" s="88"/>
      <c r="H43" s="78"/>
      <c r="I43" s="79"/>
      <c r="J43" s="101"/>
      <c r="K43" s="102"/>
      <c r="L43" s="102"/>
      <c r="M43" s="103"/>
      <c r="N43" s="67"/>
    </row>
    <row r="44" spans="1:14" ht="31.95" customHeight="1" thickBot="1" x14ac:dyDescent="0.35">
      <c r="A44" s="60">
        <v>602400</v>
      </c>
      <c r="B44" s="61" t="s">
        <v>55</v>
      </c>
      <c r="C44" s="104" t="s">
        <v>48</v>
      </c>
      <c r="D44" s="105">
        <v>0</v>
      </c>
      <c r="E44" s="87">
        <v>0</v>
      </c>
      <c r="F44" s="65">
        <f t="shared" si="0"/>
        <v>0</v>
      </c>
      <c r="G44" s="104" t="s">
        <v>48</v>
      </c>
      <c r="H44" s="65">
        <v>0</v>
      </c>
      <c r="I44" s="65">
        <v>0</v>
      </c>
      <c r="J44" s="65">
        <f>H44</f>
        <v>0</v>
      </c>
      <c r="K44" s="67" t="s">
        <v>48</v>
      </c>
      <c r="L44" s="67">
        <v>0</v>
      </c>
      <c r="M44" s="67">
        <v>0</v>
      </c>
      <c r="N44" s="67">
        <f>L44</f>
        <v>0</v>
      </c>
    </row>
    <row r="45" spans="1:14" ht="15" thickBot="1" x14ac:dyDescent="0.35">
      <c r="A45" s="60"/>
      <c r="B45" s="61" t="s">
        <v>56</v>
      </c>
      <c r="C45" s="60" t="s">
        <v>48</v>
      </c>
      <c r="D45" s="60"/>
      <c r="E45" s="60"/>
      <c r="F45" s="60"/>
      <c r="G45" s="60" t="s">
        <v>48</v>
      </c>
      <c r="H45" s="106"/>
      <c r="I45" s="106"/>
      <c r="J45" s="106"/>
      <c r="K45" s="106" t="s">
        <v>48</v>
      </c>
      <c r="L45" s="106"/>
      <c r="M45" s="106"/>
      <c r="N45" s="106"/>
    </row>
    <row r="46" spans="1:14" s="108" customFormat="1" ht="16.2" thickBot="1" x14ac:dyDescent="0.35">
      <c r="A46" s="104"/>
      <c r="B46" s="107" t="s">
        <v>57</v>
      </c>
      <c r="C46" s="65">
        <f t="shared" ref="C46:M46" si="1">SUM(C37:C45)</f>
        <v>3379464.93</v>
      </c>
      <c r="D46" s="65">
        <f>D38+D43+D44</f>
        <v>0</v>
      </c>
      <c r="E46" s="65">
        <f>E38+E43+E44</f>
        <v>0</v>
      </c>
      <c r="F46" s="65">
        <f>F37+F38+F43+F44</f>
        <v>3379464.93</v>
      </c>
      <c r="G46" s="65">
        <f t="shared" si="1"/>
        <v>3119800</v>
      </c>
      <c r="H46" s="65">
        <f>H38+H43+H44</f>
        <v>0</v>
      </c>
      <c r="I46" s="65">
        <f t="shared" si="1"/>
        <v>0</v>
      </c>
      <c r="J46" s="65">
        <f>J37+J38+J44</f>
        <v>3119800</v>
      </c>
      <c r="K46" s="65">
        <f t="shared" si="1"/>
        <v>4092700</v>
      </c>
      <c r="L46" s="65">
        <f>L38+L43+L44</f>
        <v>0</v>
      </c>
      <c r="M46" s="65">
        <f t="shared" si="1"/>
        <v>0</v>
      </c>
      <c r="N46" s="65">
        <f>N37+N38+N44</f>
        <v>4092700</v>
      </c>
    </row>
    <row r="47" spans="1:14" ht="9.6" customHeight="1" x14ac:dyDescent="0.3"/>
    <row r="48" spans="1:14" ht="15.75" customHeight="1" x14ac:dyDescent="0.3">
      <c r="A48" s="287" t="s">
        <v>58</v>
      </c>
      <c r="B48" s="287"/>
      <c r="C48" s="287"/>
      <c r="D48" s="287"/>
      <c r="E48" s="287"/>
      <c r="F48" s="287"/>
      <c r="G48" s="287"/>
      <c r="H48" s="287"/>
      <c r="I48" s="287"/>
      <c r="J48" s="287"/>
      <c r="K48" s="287"/>
      <c r="L48" s="287"/>
      <c r="M48" s="287"/>
      <c r="N48" s="287"/>
    </row>
    <row r="49" spans="1:14" ht="12" customHeight="1" thickBot="1" x14ac:dyDescent="0.35">
      <c r="A49" s="109"/>
      <c r="M49" s="299" t="s">
        <v>33</v>
      </c>
      <c r="N49" s="299"/>
    </row>
    <row r="50" spans="1:14" ht="16.5" customHeight="1" thickBot="1" x14ac:dyDescent="0.35">
      <c r="A50" s="291" t="s">
        <v>34</v>
      </c>
      <c r="B50" s="300" t="s">
        <v>35</v>
      </c>
      <c r="C50" s="301"/>
      <c r="D50" s="301"/>
      <c r="E50" s="301"/>
      <c r="F50" s="302"/>
      <c r="G50" s="309" t="s">
        <v>59</v>
      </c>
      <c r="H50" s="310"/>
      <c r="I50" s="310"/>
      <c r="J50" s="311"/>
      <c r="K50" s="312" t="s">
        <v>60</v>
      </c>
      <c r="L50" s="310"/>
      <c r="M50" s="310"/>
      <c r="N50" s="313"/>
    </row>
    <row r="51" spans="1:14" ht="22.2" customHeight="1" x14ac:dyDescent="0.3">
      <c r="A51" s="292"/>
      <c r="B51" s="303"/>
      <c r="C51" s="304"/>
      <c r="D51" s="304"/>
      <c r="E51" s="304"/>
      <c r="F51" s="305"/>
      <c r="G51" s="72" t="s">
        <v>39</v>
      </c>
      <c r="H51" s="72" t="s">
        <v>40</v>
      </c>
      <c r="I51" s="314" t="s">
        <v>41</v>
      </c>
      <c r="J51" s="72" t="s">
        <v>42</v>
      </c>
      <c r="K51" s="72" t="s">
        <v>39</v>
      </c>
      <c r="L51" s="72" t="s">
        <v>40</v>
      </c>
      <c r="M51" s="314" t="s">
        <v>41</v>
      </c>
      <c r="N51" s="110" t="s">
        <v>42</v>
      </c>
    </row>
    <row r="52" spans="1:14" ht="22.95" customHeight="1" thickBot="1" x14ac:dyDescent="0.35">
      <c r="A52" s="293"/>
      <c r="B52" s="306"/>
      <c r="C52" s="307"/>
      <c r="D52" s="307"/>
      <c r="E52" s="307"/>
      <c r="F52" s="308"/>
      <c r="G52" s="104" t="s">
        <v>43</v>
      </c>
      <c r="H52" s="104" t="s">
        <v>43</v>
      </c>
      <c r="I52" s="315"/>
      <c r="J52" s="104" t="s">
        <v>44</v>
      </c>
      <c r="K52" s="104" t="s">
        <v>43</v>
      </c>
      <c r="L52" s="104" t="s">
        <v>43</v>
      </c>
      <c r="M52" s="315"/>
      <c r="N52" s="111" t="s">
        <v>45</v>
      </c>
    </row>
    <row r="53" spans="1:14" ht="16.2" thickBot="1" x14ac:dyDescent="0.35">
      <c r="A53" s="112">
        <v>1</v>
      </c>
      <c r="B53" s="323">
        <v>2</v>
      </c>
      <c r="C53" s="324"/>
      <c r="D53" s="324"/>
      <c r="E53" s="324"/>
      <c r="F53" s="325"/>
      <c r="G53" s="104">
        <v>3</v>
      </c>
      <c r="H53" s="104">
        <v>4</v>
      </c>
      <c r="I53" s="104">
        <v>5</v>
      </c>
      <c r="J53" s="104">
        <v>6</v>
      </c>
      <c r="K53" s="104">
        <v>7</v>
      </c>
      <c r="L53" s="104">
        <v>8</v>
      </c>
      <c r="M53" s="113">
        <v>9</v>
      </c>
      <c r="N53" s="96">
        <v>10</v>
      </c>
    </row>
    <row r="54" spans="1:14" s="120" customFormat="1" ht="16.5" customHeight="1" thickBot="1" x14ac:dyDescent="0.35">
      <c r="A54" s="114"/>
      <c r="B54" s="326" t="s">
        <v>47</v>
      </c>
      <c r="C54" s="327"/>
      <c r="D54" s="327"/>
      <c r="E54" s="327"/>
      <c r="F54" s="328"/>
      <c r="G54" s="115">
        <f>G130</f>
        <v>4395559.8</v>
      </c>
      <c r="H54" s="116" t="s">
        <v>48</v>
      </c>
      <c r="I54" s="116"/>
      <c r="J54" s="67">
        <f>G54</f>
        <v>4395559.8</v>
      </c>
      <c r="K54" s="67">
        <f>K130</f>
        <v>4720831.2252000012</v>
      </c>
      <c r="L54" s="117" t="s">
        <v>48</v>
      </c>
      <c r="M54" s="118"/>
      <c r="N54" s="119">
        <f>K54</f>
        <v>4720831.2252000012</v>
      </c>
    </row>
    <row r="55" spans="1:14" ht="15.6" customHeight="1" thickBot="1" x14ac:dyDescent="0.35">
      <c r="A55" s="112"/>
      <c r="B55" s="320" t="s">
        <v>49</v>
      </c>
      <c r="C55" s="321"/>
      <c r="D55" s="321"/>
      <c r="E55" s="321"/>
      <c r="F55" s="322"/>
      <c r="G55" s="104" t="s">
        <v>48</v>
      </c>
      <c r="H55" s="65"/>
      <c r="I55" s="121"/>
      <c r="J55" s="65">
        <f>H55</f>
        <v>0</v>
      </c>
      <c r="K55" s="104" t="s">
        <v>48</v>
      </c>
      <c r="L55" s="65"/>
      <c r="M55" s="122"/>
      <c r="N55" s="123">
        <f>L55</f>
        <v>0</v>
      </c>
    </row>
    <row r="56" spans="1:14" ht="15.6" customHeight="1" thickBot="1" x14ac:dyDescent="0.35">
      <c r="A56" s="75">
        <v>25010100</v>
      </c>
      <c r="B56" s="329" t="s">
        <v>50</v>
      </c>
      <c r="C56" s="330"/>
      <c r="D56" s="330"/>
      <c r="E56" s="330"/>
      <c r="F56" s="331"/>
      <c r="G56" s="104"/>
      <c r="H56" s="124"/>
      <c r="I56" s="121"/>
      <c r="J56" s="65">
        <f>G56+H56</f>
        <v>0</v>
      </c>
      <c r="K56" s="104"/>
      <c r="L56" s="124"/>
      <c r="M56" s="122"/>
      <c r="N56" s="123">
        <f>K56+L56</f>
        <v>0</v>
      </c>
    </row>
    <row r="57" spans="1:14" ht="15.6" customHeight="1" thickBot="1" x14ac:dyDescent="0.35">
      <c r="A57" s="84">
        <v>25010200</v>
      </c>
      <c r="B57" s="316" t="s">
        <v>51</v>
      </c>
      <c r="C57" s="317"/>
      <c r="D57" s="317"/>
      <c r="E57" s="317"/>
      <c r="F57" s="318"/>
      <c r="G57" s="104"/>
      <c r="H57" s="125"/>
      <c r="I57" s="121"/>
      <c r="J57" s="65">
        <f>G57+H57</f>
        <v>0</v>
      </c>
      <c r="K57" s="104"/>
      <c r="L57" s="125"/>
      <c r="M57" s="122"/>
      <c r="N57" s="123">
        <f>K57+L57</f>
        <v>0</v>
      </c>
    </row>
    <row r="58" spans="1:14" ht="15.6" customHeight="1" thickBot="1" x14ac:dyDescent="0.35">
      <c r="A58" s="90">
        <v>25010300</v>
      </c>
      <c r="B58" s="332" t="s">
        <v>52</v>
      </c>
      <c r="C58" s="333"/>
      <c r="D58" s="333"/>
      <c r="E58" s="333"/>
      <c r="F58" s="334"/>
      <c r="G58" s="104"/>
      <c r="H58" s="126"/>
      <c r="I58" s="121"/>
      <c r="J58" s="65">
        <f>G58+H58</f>
        <v>0</v>
      </c>
      <c r="K58" s="104"/>
      <c r="L58" s="126"/>
      <c r="M58" s="122"/>
      <c r="N58" s="123">
        <f>K58+L58</f>
        <v>0</v>
      </c>
    </row>
    <row r="59" spans="1:14" ht="15.6" customHeight="1" thickBot="1" x14ac:dyDescent="0.35">
      <c r="A59" s="84">
        <v>25010400</v>
      </c>
      <c r="B59" s="316" t="s">
        <v>53</v>
      </c>
      <c r="C59" s="317"/>
      <c r="D59" s="317"/>
      <c r="E59" s="317"/>
      <c r="F59" s="318"/>
      <c r="G59" s="113"/>
      <c r="H59" s="119"/>
      <c r="I59" s="121"/>
      <c r="J59" s="65">
        <f>G59+H59</f>
        <v>0</v>
      </c>
      <c r="K59" s="113"/>
      <c r="L59" s="119"/>
      <c r="M59" s="122"/>
      <c r="N59" s="123">
        <f>K59+L59</f>
        <v>0</v>
      </c>
    </row>
    <row r="60" spans="1:14" ht="15.6" customHeight="1" thickBot="1" x14ac:dyDescent="0.35">
      <c r="A60" s="99">
        <v>25020100</v>
      </c>
      <c r="B60" s="319" t="s">
        <v>54</v>
      </c>
      <c r="C60" s="317"/>
      <c r="D60" s="317"/>
      <c r="E60" s="317"/>
      <c r="F60" s="318"/>
      <c r="G60" s="104"/>
      <c r="H60" s="65"/>
      <c r="I60" s="121"/>
      <c r="J60" s="65"/>
      <c r="K60" s="104"/>
      <c r="L60" s="65"/>
      <c r="M60" s="122"/>
      <c r="N60" s="123"/>
    </row>
    <row r="61" spans="1:14" ht="16.5" customHeight="1" thickBot="1" x14ac:dyDescent="0.35">
      <c r="A61" s="60">
        <v>602400</v>
      </c>
      <c r="B61" s="320" t="s">
        <v>55</v>
      </c>
      <c r="C61" s="321"/>
      <c r="D61" s="321"/>
      <c r="E61" s="321"/>
      <c r="F61" s="322"/>
      <c r="G61" s="104" t="s">
        <v>48</v>
      </c>
      <c r="H61" s="65">
        <v>0</v>
      </c>
      <c r="I61" s="65">
        <v>0</v>
      </c>
      <c r="J61" s="65">
        <f>H61</f>
        <v>0</v>
      </c>
      <c r="K61" s="104" t="s">
        <v>48</v>
      </c>
      <c r="L61" s="65">
        <v>0</v>
      </c>
      <c r="M61" s="65">
        <v>0</v>
      </c>
      <c r="N61" s="127">
        <f>L61</f>
        <v>0</v>
      </c>
    </row>
    <row r="62" spans="1:14" ht="16.2" thickBot="1" x14ac:dyDescent="0.35">
      <c r="A62" s="112"/>
      <c r="B62" s="320" t="s">
        <v>56</v>
      </c>
      <c r="C62" s="321"/>
      <c r="D62" s="321"/>
      <c r="E62" s="321"/>
      <c r="F62" s="322"/>
      <c r="G62" s="104" t="s">
        <v>48</v>
      </c>
      <c r="H62" s="65"/>
      <c r="I62" s="121"/>
      <c r="J62" s="65"/>
      <c r="K62" s="104" t="s">
        <v>48</v>
      </c>
      <c r="L62" s="128"/>
      <c r="M62" s="122"/>
      <c r="N62" s="127"/>
    </row>
    <row r="63" spans="1:14" ht="16.2" thickBot="1" x14ac:dyDescent="0.35">
      <c r="A63" s="112"/>
      <c r="B63" s="320" t="s">
        <v>57</v>
      </c>
      <c r="C63" s="321"/>
      <c r="D63" s="321"/>
      <c r="E63" s="321"/>
      <c r="F63" s="322"/>
      <c r="G63" s="121">
        <f t="shared" ref="G63:M63" si="2">SUM(G54:G62)</f>
        <v>4395559.8</v>
      </c>
      <c r="H63" s="121">
        <f>H55+H61</f>
        <v>0</v>
      </c>
      <c r="I63" s="121">
        <f t="shared" si="2"/>
        <v>0</v>
      </c>
      <c r="J63" s="121">
        <f>J54+J55+J61</f>
        <v>4395559.8</v>
      </c>
      <c r="K63" s="129">
        <f t="shared" si="2"/>
        <v>4720831.2252000012</v>
      </c>
      <c r="L63" s="121">
        <f>L55+L61</f>
        <v>0</v>
      </c>
      <c r="M63" s="121">
        <f t="shared" si="2"/>
        <v>0</v>
      </c>
      <c r="N63" s="121">
        <f>N54+N55+N61</f>
        <v>4720831.2252000012</v>
      </c>
    </row>
    <row r="64" spans="1:14" ht="15.6" x14ac:dyDescent="0.3">
      <c r="A64" s="34"/>
      <c r="B64" s="130"/>
      <c r="C64" s="130"/>
      <c r="D64" s="130"/>
      <c r="E64" s="130"/>
      <c r="F64" s="130"/>
      <c r="G64" s="131"/>
      <c r="H64" s="131"/>
      <c r="I64" s="131"/>
      <c r="J64" s="131"/>
      <c r="K64" s="132"/>
      <c r="L64" s="131"/>
      <c r="M64" s="131"/>
      <c r="N64" s="131"/>
    </row>
    <row r="65" spans="1:14" ht="15.6" x14ac:dyDescent="0.3">
      <c r="A65" s="34"/>
      <c r="B65" s="130"/>
      <c r="C65" s="130"/>
      <c r="D65" s="130"/>
      <c r="E65" s="130"/>
      <c r="F65" s="130"/>
      <c r="G65" s="131"/>
      <c r="H65" s="131"/>
      <c r="I65" s="131"/>
      <c r="J65" s="131"/>
      <c r="K65" s="132"/>
      <c r="L65" s="131"/>
      <c r="M65" s="131"/>
      <c r="N65" s="131"/>
    </row>
    <row r="66" spans="1:14" ht="16.95" customHeight="1" x14ac:dyDescent="0.3">
      <c r="A66" s="133"/>
    </row>
    <row r="67" spans="1:14" ht="15.75" customHeight="1" x14ac:dyDescent="0.3">
      <c r="A67" s="287" t="s">
        <v>61</v>
      </c>
      <c r="B67" s="287"/>
      <c r="C67" s="287"/>
      <c r="D67" s="287"/>
      <c r="E67" s="287"/>
      <c r="F67" s="287"/>
      <c r="G67" s="287"/>
      <c r="H67" s="287"/>
      <c r="I67" s="287"/>
      <c r="J67" s="287"/>
      <c r="K67" s="287"/>
      <c r="L67" s="287"/>
      <c r="M67" s="287"/>
      <c r="N67" s="287"/>
    </row>
    <row r="68" spans="1:14" ht="15.75" customHeight="1" thickBot="1" x14ac:dyDescent="0.35">
      <c r="A68" s="287" t="s">
        <v>62</v>
      </c>
      <c r="B68" s="287"/>
      <c r="C68" s="287"/>
      <c r="D68" s="287"/>
      <c r="E68" s="287"/>
      <c r="F68" s="287"/>
      <c r="G68" s="287"/>
      <c r="H68" s="287"/>
      <c r="I68" s="287"/>
      <c r="J68" s="287"/>
      <c r="K68" s="287"/>
      <c r="L68" s="287"/>
      <c r="M68" s="287"/>
      <c r="N68" s="287"/>
    </row>
    <row r="69" spans="1:14" ht="15.75" customHeight="1" thickBot="1" x14ac:dyDescent="0.35">
      <c r="A69" s="291" t="s">
        <v>63</v>
      </c>
      <c r="B69" s="291" t="s">
        <v>35</v>
      </c>
      <c r="C69" s="294" t="s">
        <v>36</v>
      </c>
      <c r="D69" s="295"/>
      <c r="E69" s="295"/>
      <c r="F69" s="296"/>
      <c r="G69" s="294" t="s">
        <v>37</v>
      </c>
      <c r="H69" s="295"/>
      <c r="I69" s="295"/>
      <c r="J69" s="296"/>
      <c r="K69" s="294" t="s">
        <v>64</v>
      </c>
      <c r="L69" s="295"/>
      <c r="M69" s="295"/>
      <c r="N69" s="296"/>
    </row>
    <row r="70" spans="1:14" ht="17.399999999999999" customHeight="1" x14ac:dyDescent="0.3">
      <c r="A70" s="292"/>
      <c r="B70" s="292"/>
      <c r="C70" s="58" t="s">
        <v>39</v>
      </c>
      <c r="D70" s="58" t="s">
        <v>40</v>
      </c>
      <c r="E70" s="297" t="s">
        <v>41</v>
      </c>
      <c r="F70" s="58" t="s">
        <v>42</v>
      </c>
      <c r="G70" s="58" t="s">
        <v>39</v>
      </c>
      <c r="H70" s="58" t="s">
        <v>40</v>
      </c>
      <c r="I70" s="297" t="s">
        <v>41</v>
      </c>
      <c r="J70" s="58" t="s">
        <v>42</v>
      </c>
      <c r="K70" s="58" t="s">
        <v>39</v>
      </c>
      <c r="L70" s="58" t="s">
        <v>40</v>
      </c>
      <c r="M70" s="297" t="s">
        <v>41</v>
      </c>
      <c r="N70" s="58" t="s">
        <v>42</v>
      </c>
    </row>
    <row r="71" spans="1:14" ht="64.2" customHeight="1" thickBot="1" x14ac:dyDescent="0.35">
      <c r="A71" s="293"/>
      <c r="B71" s="293"/>
      <c r="C71" s="60" t="s">
        <v>43</v>
      </c>
      <c r="D71" s="60" t="s">
        <v>43</v>
      </c>
      <c r="E71" s="298"/>
      <c r="F71" s="60" t="s">
        <v>44</v>
      </c>
      <c r="G71" s="60" t="s">
        <v>43</v>
      </c>
      <c r="H71" s="60" t="s">
        <v>43</v>
      </c>
      <c r="I71" s="298"/>
      <c r="J71" s="60" t="s">
        <v>45</v>
      </c>
      <c r="K71" s="60" t="s">
        <v>43</v>
      </c>
      <c r="L71" s="60" t="s">
        <v>43</v>
      </c>
      <c r="M71" s="298"/>
      <c r="N71" s="60" t="s">
        <v>46</v>
      </c>
    </row>
    <row r="72" spans="1:14" ht="15" thickBot="1" x14ac:dyDescent="0.35">
      <c r="A72" s="134">
        <v>1</v>
      </c>
      <c r="B72" s="58">
        <v>2</v>
      </c>
      <c r="C72" s="134">
        <v>3</v>
      </c>
      <c r="D72" s="58">
        <v>4</v>
      </c>
      <c r="E72" s="58">
        <v>5</v>
      </c>
      <c r="F72" s="60">
        <v>6</v>
      </c>
      <c r="G72" s="134">
        <v>7</v>
      </c>
      <c r="H72" s="60">
        <v>8</v>
      </c>
      <c r="I72" s="134">
        <v>9</v>
      </c>
      <c r="J72" s="60">
        <v>10</v>
      </c>
      <c r="K72" s="134">
        <v>11</v>
      </c>
      <c r="L72" s="60">
        <v>12</v>
      </c>
      <c r="M72" s="134">
        <v>13</v>
      </c>
      <c r="N72" s="60">
        <v>14</v>
      </c>
    </row>
    <row r="73" spans="1:14" ht="15" customHeight="1" thickBot="1" x14ac:dyDescent="0.35">
      <c r="A73" s="135">
        <v>2110</v>
      </c>
      <c r="B73" s="1" t="s">
        <v>65</v>
      </c>
      <c r="C73" s="2">
        <v>0</v>
      </c>
      <c r="D73" s="136"/>
      <c r="E73" s="137"/>
      <c r="F73" s="3">
        <f t="shared" ref="F73:F92" si="3">C73+D73</f>
        <v>0</v>
      </c>
      <c r="G73" s="2">
        <v>0</v>
      </c>
      <c r="H73" s="2"/>
      <c r="I73" s="2"/>
      <c r="J73" s="3">
        <f t="shared" ref="J73:J86" si="4">G73+H73</f>
        <v>0</v>
      </c>
      <c r="K73" s="2"/>
      <c r="L73" s="2"/>
      <c r="M73" s="2"/>
      <c r="N73" s="3">
        <f t="shared" ref="N73:N86" si="5">K73+L73</f>
        <v>0</v>
      </c>
    </row>
    <row r="74" spans="1:14" ht="15" customHeight="1" thickBot="1" x14ac:dyDescent="0.35">
      <c r="A74" s="135">
        <v>2120</v>
      </c>
      <c r="B74" s="1" t="s">
        <v>66</v>
      </c>
      <c r="C74" s="4">
        <v>0</v>
      </c>
      <c r="D74" s="4"/>
      <c r="E74" s="138"/>
      <c r="F74" s="3">
        <f t="shared" si="3"/>
        <v>0</v>
      </c>
      <c r="G74" s="4">
        <v>0</v>
      </c>
      <c r="H74" s="5"/>
      <c r="I74" s="4"/>
      <c r="J74" s="3">
        <f t="shared" si="4"/>
        <v>0</v>
      </c>
      <c r="K74" s="4"/>
      <c r="L74" s="5"/>
      <c r="M74" s="4"/>
      <c r="N74" s="3">
        <f t="shared" si="5"/>
        <v>0</v>
      </c>
    </row>
    <row r="75" spans="1:14" ht="25.2" customHeight="1" thickBot="1" x14ac:dyDescent="0.35">
      <c r="A75" s="135">
        <v>2210</v>
      </c>
      <c r="B75" s="1" t="s">
        <v>67</v>
      </c>
      <c r="C75" s="4">
        <v>9970</v>
      </c>
      <c r="D75" s="4">
        <v>0</v>
      </c>
      <c r="E75" s="4"/>
      <c r="F75" s="3">
        <f t="shared" si="3"/>
        <v>9970</v>
      </c>
      <c r="G75" s="4">
        <v>0</v>
      </c>
      <c r="H75" s="5"/>
      <c r="I75" s="4"/>
      <c r="J75" s="3">
        <f t="shared" si="4"/>
        <v>0</v>
      </c>
      <c r="K75" s="4"/>
      <c r="L75" s="5"/>
      <c r="M75" s="4"/>
      <c r="N75" s="3">
        <f t="shared" si="5"/>
        <v>0</v>
      </c>
    </row>
    <row r="76" spans="1:14" ht="28.2" customHeight="1" thickBot="1" x14ac:dyDescent="0.35">
      <c r="A76" s="135">
        <v>2220</v>
      </c>
      <c r="B76" s="6" t="s">
        <v>68</v>
      </c>
      <c r="C76" s="7">
        <v>0</v>
      </c>
      <c r="D76" s="4"/>
      <c r="E76" s="4"/>
      <c r="F76" s="9">
        <f t="shared" si="3"/>
        <v>0</v>
      </c>
      <c r="G76" s="7">
        <v>0</v>
      </c>
      <c r="H76" s="8"/>
      <c r="I76" s="7"/>
      <c r="J76" s="9">
        <f t="shared" si="4"/>
        <v>0</v>
      </c>
      <c r="K76" s="7"/>
      <c r="L76" s="8"/>
      <c r="M76" s="7"/>
      <c r="N76" s="9">
        <f t="shared" si="5"/>
        <v>0</v>
      </c>
    </row>
    <row r="77" spans="1:14" ht="15" customHeight="1" thickBot="1" x14ac:dyDescent="0.35">
      <c r="A77" s="135">
        <v>2230</v>
      </c>
      <c r="B77" s="1" t="s">
        <v>69</v>
      </c>
      <c r="C77" s="4"/>
      <c r="D77" s="5"/>
      <c r="E77" s="4"/>
      <c r="F77" s="3">
        <f t="shared" si="3"/>
        <v>0</v>
      </c>
      <c r="G77" s="4">
        <v>0</v>
      </c>
      <c r="H77" s="5"/>
      <c r="I77" s="4"/>
      <c r="J77" s="3">
        <f t="shared" si="4"/>
        <v>0</v>
      </c>
      <c r="K77" s="4"/>
      <c r="L77" s="5"/>
      <c r="M77" s="4"/>
      <c r="N77" s="3">
        <f t="shared" si="5"/>
        <v>0</v>
      </c>
    </row>
    <row r="78" spans="1:14" ht="15" customHeight="1" thickBot="1" x14ac:dyDescent="0.35">
      <c r="A78" s="135">
        <v>2240</v>
      </c>
      <c r="B78" s="6" t="s">
        <v>70</v>
      </c>
      <c r="C78" s="7">
        <v>785640</v>
      </c>
      <c r="D78" s="8"/>
      <c r="E78" s="4"/>
      <c r="F78" s="9">
        <f t="shared" si="3"/>
        <v>785640</v>
      </c>
      <c r="G78" s="7">
        <v>0</v>
      </c>
      <c r="H78" s="8"/>
      <c r="I78" s="7"/>
      <c r="J78" s="9">
        <f t="shared" si="4"/>
        <v>0</v>
      </c>
      <c r="K78" s="7"/>
      <c r="L78" s="8"/>
      <c r="M78" s="7"/>
      <c r="N78" s="9">
        <f t="shared" si="5"/>
        <v>0</v>
      </c>
    </row>
    <row r="79" spans="1:14" ht="15" customHeight="1" thickBot="1" x14ac:dyDescent="0.35">
      <c r="A79" s="135">
        <v>2250</v>
      </c>
      <c r="B79" s="1" t="s">
        <v>71</v>
      </c>
      <c r="C79" s="4">
        <v>0</v>
      </c>
      <c r="D79" s="5"/>
      <c r="E79" s="4"/>
      <c r="F79" s="3">
        <f t="shared" si="3"/>
        <v>0</v>
      </c>
      <c r="G79" s="4">
        <v>0</v>
      </c>
      <c r="H79" s="5"/>
      <c r="I79" s="4"/>
      <c r="J79" s="3">
        <f t="shared" si="4"/>
        <v>0</v>
      </c>
      <c r="K79" s="4"/>
      <c r="L79" s="5"/>
      <c r="M79" s="4"/>
      <c r="N79" s="3">
        <f t="shared" si="5"/>
        <v>0</v>
      </c>
    </row>
    <row r="80" spans="1:14" ht="28.95" customHeight="1" thickBot="1" x14ac:dyDescent="0.35">
      <c r="A80" s="135">
        <v>2270</v>
      </c>
      <c r="B80" s="139" t="s">
        <v>72</v>
      </c>
      <c r="C80" s="10">
        <f>C81+C82+C83+C84</f>
        <v>2583854.9299999997</v>
      </c>
      <c r="D80" s="10"/>
      <c r="E80" s="10"/>
      <c r="F80" s="10">
        <f>F81+F82+F83+F84</f>
        <v>2583854.9299999997</v>
      </c>
      <c r="G80" s="10">
        <f>G81+G82+G83+G84+G85</f>
        <v>3119800</v>
      </c>
      <c r="H80" s="10"/>
      <c r="I80" s="10"/>
      <c r="J80" s="10">
        <f>J81+J82+J83+J84+J85</f>
        <v>3119800</v>
      </c>
      <c r="K80" s="10">
        <f>K81+K82+K83+K84+K85</f>
        <v>4092700</v>
      </c>
      <c r="L80" s="10"/>
      <c r="M80" s="10"/>
      <c r="N80" s="10">
        <f>N81+N82+N83+N84+N85</f>
        <v>4092700</v>
      </c>
    </row>
    <row r="81" spans="1:14" ht="15" customHeight="1" thickBot="1" x14ac:dyDescent="0.35">
      <c r="A81" s="135">
        <v>2271</v>
      </c>
      <c r="B81" s="6" t="s">
        <v>73</v>
      </c>
      <c r="C81" s="7">
        <v>1467661.72</v>
      </c>
      <c r="D81" s="8"/>
      <c r="E81" s="4"/>
      <c r="F81" s="9">
        <f t="shared" si="3"/>
        <v>1467661.72</v>
      </c>
      <c r="G81" s="7">
        <v>1859000</v>
      </c>
      <c r="H81" s="8"/>
      <c r="I81" s="7"/>
      <c r="J81" s="9">
        <f t="shared" si="4"/>
        <v>1859000</v>
      </c>
      <c r="K81" s="7">
        <v>1807600</v>
      </c>
      <c r="L81" s="8"/>
      <c r="M81" s="7"/>
      <c r="N81" s="9">
        <f t="shared" si="5"/>
        <v>1807600</v>
      </c>
    </row>
    <row r="82" spans="1:14" ht="28.95" customHeight="1" thickBot="1" x14ac:dyDescent="0.35">
      <c r="A82" s="135">
        <v>2272</v>
      </c>
      <c r="B82" s="1" t="s">
        <v>74</v>
      </c>
      <c r="C82" s="4">
        <v>286958.67</v>
      </c>
      <c r="D82" s="5"/>
      <c r="E82" s="4"/>
      <c r="F82" s="3">
        <f t="shared" si="3"/>
        <v>286958.67</v>
      </c>
      <c r="G82" s="4">
        <v>279800</v>
      </c>
      <c r="H82" s="5"/>
      <c r="I82" s="4"/>
      <c r="J82" s="3">
        <f t="shared" si="4"/>
        <v>279800</v>
      </c>
      <c r="K82" s="4">
        <v>546000</v>
      </c>
      <c r="L82" s="5"/>
      <c r="M82" s="4"/>
      <c r="N82" s="3">
        <f t="shared" si="5"/>
        <v>546000</v>
      </c>
    </row>
    <row r="83" spans="1:14" ht="15" customHeight="1" thickBot="1" x14ac:dyDescent="0.35">
      <c r="A83" s="135">
        <v>2273</v>
      </c>
      <c r="B83" s="1" t="s">
        <v>75</v>
      </c>
      <c r="C83" s="4">
        <v>577218</v>
      </c>
      <c r="D83" s="4"/>
      <c r="E83" s="4"/>
      <c r="F83" s="11">
        <f t="shared" si="3"/>
        <v>577218</v>
      </c>
      <c r="G83" s="4">
        <v>644200</v>
      </c>
      <c r="H83" s="4"/>
      <c r="I83" s="4"/>
      <c r="J83" s="11">
        <f t="shared" si="4"/>
        <v>644200</v>
      </c>
      <c r="K83" s="4">
        <v>952400</v>
      </c>
      <c r="L83" s="4"/>
      <c r="M83" s="4"/>
      <c r="N83" s="11">
        <f t="shared" si="5"/>
        <v>952400</v>
      </c>
    </row>
    <row r="84" spans="1:14" ht="15" customHeight="1" thickBot="1" x14ac:dyDescent="0.35">
      <c r="A84" s="135">
        <v>2274</v>
      </c>
      <c r="B84" s="49" t="s">
        <v>76</v>
      </c>
      <c r="C84" s="7">
        <v>252016.54</v>
      </c>
      <c r="D84" s="8"/>
      <c r="E84" s="140"/>
      <c r="F84" s="9">
        <f t="shared" si="3"/>
        <v>252016.54</v>
      </c>
      <c r="G84" s="7">
        <v>303200</v>
      </c>
      <c r="H84" s="8"/>
      <c r="I84" s="7"/>
      <c r="J84" s="9">
        <f t="shared" si="4"/>
        <v>303200</v>
      </c>
      <c r="K84" s="7">
        <v>730300</v>
      </c>
      <c r="L84" s="8"/>
      <c r="M84" s="7"/>
      <c r="N84" s="9">
        <f t="shared" si="5"/>
        <v>730300</v>
      </c>
    </row>
    <row r="85" spans="1:14" ht="30" customHeight="1" thickBot="1" x14ac:dyDescent="0.35">
      <c r="A85" s="135">
        <v>2275</v>
      </c>
      <c r="B85" s="49" t="s">
        <v>77</v>
      </c>
      <c r="C85" s="4">
        <v>0</v>
      </c>
      <c r="D85" s="5"/>
      <c r="E85" s="4"/>
      <c r="F85" s="3">
        <f t="shared" si="3"/>
        <v>0</v>
      </c>
      <c r="G85" s="4">
        <v>33600</v>
      </c>
      <c r="H85" s="5"/>
      <c r="I85" s="4"/>
      <c r="J85" s="3">
        <f t="shared" si="4"/>
        <v>33600</v>
      </c>
      <c r="K85" s="4">
        <v>56400</v>
      </c>
      <c r="L85" s="5"/>
      <c r="M85" s="4"/>
      <c r="N85" s="3">
        <f t="shared" si="5"/>
        <v>56400</v>
      </c>
    </row>
    <row r="86" spans="1:14" ht="39" customHeight="1" thickBot="1" x14ac:dyDescent="0.35">
      <c r="A86" s="135">
        <v>2282</v>
      </c>
      <c r="B86" s="1" t="s">
        <v>78</v>
      </c>
      <c r="C86" s="4">
        <v>0</v>
      </c>
      <c r="D86" s="5"/>
      <c r="E86" s="4"/>
      <c r="F86" s="3">
        <f t="shared" si="3"/>
        <v>0</v>
      </c>
      <c r="G86" s="4"/>
      <c r="H86" s="5"/>
      <c r="I86" s="4"/>
      <c r="J86" s="3">
        <f t="shared" si="4"/>
        <v>0</v>
      </c>
      <c r="K86" s="4"/>
      <c r="L86" s="5"/>
      <c r="M86" s="4"/>
      <c r="N86" s="3">
        <f t="shared" si="5"/>
        <v>0</v>
      </c>
    </row>
    <row r="87" spans="1:14" ht="15" customHeight="1" thickBot="1" x14ac:dyDescent="0.35">
      <c r="A87" s="135">
        <v>2700</v>
      </c>
      <c r="B87" s="1" t="s">
        <v>79</v>
      </c>
      <c r="C87" s="11">
        <f>C88</f>
        <v>0</v>
      </c>
      <c r="D87" s="11"/>
      <c r="E87" s="11"/>
      <c r="F87" s="11">
        <f t="shared" ref="F87:N87" si="6">F88</f>
        <v>0</v>
      </c>
      <c r="G87" s="11">
        <f t="shared" si="6"/>
        <v>0</v>
      </c>
      <c r="H87" s="11"/>
      <c r="I87" s="11"/>
      <c r="J87" s="11">
        <f t="shared" si="6"/>
        <v>0</v>
      </c>
      <c r="K87" s="11">
        <f t="shared" si="6"/>
        <v>0</v>
      </c>
      <c r="L87" s="11"/>
      <c r="M87" s="11"/>
      <c r="N87" s="11">
        <f t="shared" si="6"/>
        <v>0</v>
      </c>
    </row>
    <row r="88" spans="1:14" ht="15" customHeight="1" thickBot="1" x14ac:dyDescent="0.35">
      <c r="A88" s="135">
        <v>2710</v>
      </c>
      <c r="B88" s="6" t="s">
        <v>80</v>
      </c>
      <c r="C88" s="7">
        <v>0</v>
      </c>
      <c r="D88" s="140"/>
      <c r="E88" s="141"/>
      <c r="F88" s="9">
        <f t="shared" si="3"/>
        <v>0</v>
      </c>
      <c r="G88" s="7"/>
      <c r="H88" s="8"/>
      <c r="I88" s="7"/>
      <c r="J88" s="9">
        <f>G88+H88</f>
        <v>0</v>
      </c>
      <c r="K88" s="7"/>
      <c r="L88" s="8"/>
      <c r="M88" s="7"/>
      <c r="N88" s="9">
        <f>K88+L88</f>
        <v>0</v>
      </c>
    </row>
    <row r="89" spans="1:14" ht="15" customHeight="1" thickBot="1" x14ac:dyDescent="0.35">
      <c r="A89" s="135">
        <v>2800</v>
      </c>
      <c r="B89" s="1" t="s">
        <v>81</v>
      </c>
      <c r="C89" s="4">
        <v>0</v>
      </c>
      <c r="D89" s="4"/>
      <c r="E89" s="138"/>
      <c r="F89" s="3">
        <f t="shared" si="3"/>
        <v>0</v>
      </c>
      <c r="G89" s="4">
        <f>'[1]3 - 2.1'!H96</f>
        <v>0</v>
      </c>
      <c r="H89" s="5"/>
      <c r="I89" s="4"/>
      <c r="J89" s="3">
        <f>G89+H89</f>
        <v>0</v>
      </c>
      <c r="K89" s="4"/>
      <c r="L89" s="5"/>
      <c r="M89" s="4"/>
      <c r="N89" s="3">
        <f>K89+L89</f>
        <v>0</v>
      </c>
    </row>
    <row r="90" spans="1:14" ht="26.4" customHeight="1" thickBot="1" x14ac:dyDescent="0.35">
      <c r="A90" s="135">
        <v>3110</v>
      </c>
      <c r="B90" s="1" t="s">
        <v>82</v>
      </c>
      <c r="C90" s="4">
        <f>'[1]3 - 2.1'!D100</f>
        <v>0</v>
      </c>
      <c r="D90" s="142">
        <v>0</v>
      </c>
      <c r="E90" s="4">
        <v>0</v>
      </c>
      <c r="F90" s="3">
        <f t="shared" si="3"/>
        <v>0</v>
      </c>
      <c r="G90" s="4">
        <f>'[1]3 - 2.1'!H100</f>
        <v>0</v>
      </c>
      <c r="H90" s="5">
        <v>0</v>
      </c>
      <c r="I90" s="4">
        <v>0</v>
      </c>
      <c r="J90" s="3">
        <f>G90+H90</f>
        <v>0</v>
      </c>
      <c r="K90" s="4"/>
      <c r="L90" s="4">
        <v>0</v>
      </c>
      <c r="M90" s="4">
        <v>0</v>
      </c>
      <c r="N90" s="3">
        <f>K90+L90</f>
        <v>0</v>
      </c>
    </row>
    <row r="91" spans="1:14" ht="15" customHeight="1" thickBot="1" x14ac:dyDescent="0.35">
      <c r="A91" s="135">
        <v>3130</v>
      </c>
      <c r="B91" s="1" t="s">
        <v>83</v>
      </c>
      <c r="C91" s="11">
        <f>C92</f>
        <v>0</v>
      </c>
      <c r="D91" s="11"/>
      <c r="E91" s="11"/>
      <c r="F91" s="11">
        <f t="shared" ref="F91:N91" si="7">F92</f>
        <v>0</v>
      </c>
      <c r="G91" s="11">
        <f t="shared" si="7"/>
        <v>0</v>
      </c>
      <c r="H91" s="11"/>
      <c r="I91" s="11"/>
      <c r="J91" s="11">
        <f t="shared" si="7"/>
        <v>0</v>
      </c>
      <c r="K91" s="11">
        <f t="shared" si="7"/>
        <v>0</v>
      </c>
      <c r="L91" s="11"/>
      <c r="M91" s="11"/>
      <c r="N91" s="11">
        <f t="shared" si="7"/>
        <v>0</v>
      </c>
    </row>
    <row r="92" spans="1:14" ht="15" customHeight="1" thickBot="1" x14ac:dyDescent="0.35">
      <c r="A92" s="135">
        <v>3132</v>
      </c>
      <c r="B92" s="1" t="s">
        <v>84</v>
      </c>
      <c r="C92" s="4">
        <f>'[1]3 - 2.1'!D106</f>
        <v>0</v>
      </c>
      <c r="D92" s="5"/>
      <c r="E92" s="5"/>
      <c r="F92" s="3">
        <f t="shared" si="3"/>
        <v>0</v>
      </c>
      <c r="G92" s="4">
        <f>'[1]3 - 2.1'!H106</f>
        <v>0</v>
      </c>
      <c r="H92" s="5"/>
      <c r="I92" s="4"/>
      <c r="J92" s="3">
        <f>G92+H92</f>
        <v>0</v>
      </c>
      <c r="K92" s="4">
        <f>'[1]3 - 2.1'!L106</f>
        <v>0</v>
      </c>
      <c r="L92" s="5"/>
      <c r="M92" s="4"/>
      <c r="N92" s="3">
        <f>K92+L92</f>
        <v>0</v>
      </c>
    </row>
    <row r="93" spans="1:14" ht="15" customHeight="1" thickBot="1" x14ac:dyDescent="0.35">
      <c r="A93" s="135"/>
      <c r="B93" s="1" t="s">
        <v>85</v>
      </c>
      <c r="C93" s="11">
        <f>C73+C74+C75+C76+C77+C78+C79+C80+C86+C87+C89+C90+C91</f>
        <v>3379464.9299999997</v>
      </c>
      <c r="D93" s="11">
        <f t="shared" ref="D93:N93" si="8">D73+D74+D75+D76+D77+D78+D79+D80+D86+D87+D89+D90+D91</f>
        <v>0</v>
      </c>
      <c r="E93" s="11">
        <f t="shared" si="8"/>
        <v>0</v>
      </c>
      <c r="F93" s="11">
        <f t="shared" si="8"/>
        <v>3379464.9299999997</v>
      </c>
      <c r="G93" s="11">
        <f t="shared" si="8"/>
        <v>3119800</v>
      </c>
      <c r="H93" s="11">
        <f>H73+H74+H75+H76+H77+H78+H79+H80+H86+H87+H89+H90+H91</f>
        <v>0</v>
      </c>
      <c r="I93" s="11">
        <f t="shared" si="8"/>
        <v>0</v>
      </c>
      <c r="J93" s="11">
        <f t="shared" si="8"/>
        <v>3119800</v>
      </c>
      <c r="K93" s="11">
        <f t="shared" si="8"/>
        <v>4092700</v>
      </c>
      <c r="L93" s="11">
        <f t="shared" si="8"/>
        <v>0</v>
      </c>
      <c r="M93" s="11">
        <f t="shared" si="8"/>
        <v>0</v>
      </c>
      <c r="N93" s="11">
        <f t="shared" si="8"/>
        <v>4092700</v>
      </c>
    </row>
    <row r="94" spans="1:14" ht="12" customHeight="1" x14ac:dyDescent="0.3">
      <c r="A94" s="133"/>
    </row>
    <row r="95" spans="1:14" ht="17.399999999999999" customHeight="1" x14ac:dyDescent="0.3">
      <c r="A95" s="287" t="s">
        <v>86</v>
      </c>
      <c r="B95" s="287"/>
      <c r="C95" s="287"/>
      <c r="D95" s="287"/>
      <c r="E95" s="287"/>
      <c r="F95" s="287"/>
      <c r="G95" s="287"/>
      <c r="H95" s="287"/>
      <c r="I95" s="287"/>
      <c r="J95" s="287"/>
      <c r="K95" s="287"/>
      <c r="L95" s="287"/>
      <c r="M95" s="287"/>
      <c r="N95" s="287"/>
    </row>
    <row r="96" spans="1:14" ht="10.95" customHeight="1" thickBot="1" x14ac:dyDescent="0.35">
      <c r="A96" s="143"/>
      <c r="M96" s="299" t="s">
        <v>33</v>
      </c>
      <c r="N96" s="299"/>
    </row>
    <row r="97" spans="1:16" ht="30" customHeight="1" thickBot="1" x14ac:dyDescent="0.35">
      <c r="A97" s="291" t="s">
        <v>87</v>
      </c>
      <c r="B97" s="291" t="s">
        <v>35</v>
      </c>
      <c r="C97" s="294" t="s">
        <v>36</v>
      </c>
      <c r="D97" s="295"/>
      <c r="E97" s="295"/>
      <c r="F97" s="296"/>
      <c r="G97" s="294" t="s">
        <v>37</v>
      </c>
      <c r="H97" s="295"/>
      <c r="I97" s="295"/>
      <c r="J97" s="296"/>
      <c r="K97" s="294" t="s">
        <v>64</v>
      </c>
      <c r="L97" s="295"/>
      <c r="M97" s="295"/>
      <c r="N97" s="342"/>
    </row>
    <row r="98" spans="1:16" ht="31.95" customHeight="1" x14ac:dyDescent="0.3">
      <c r="A98" s="292"/>
      <c r="B98" s="292"/>
      <c r="C98" s="58" t="s">
        <v>39</v>
      </c>
      <c r="D98" s="58" t="s">
        <v>40</v>
      </c>
      <c r="E98" s="297" t="s">
        <v>41</v>
      </c>
      <c r="F98" s="58" t="s">
        <v>42</v>
      </c>
      <c r="G98" s="58" t="s">
        <v>39</v>
      </c>
      <c r="H98" s="58" t="s">
        <v>40</v>
      </c>
      <c r="I98" s="297" t="s">
        <v>41</v>
      </c>
      <c r="J98" s="58" t="s">
        <v>42</v>
      </c>
      <c r="K98" s="58" t="s">
        <v>39</v>
      </c>
      <c r="L98" s="58" t="s">
        <v>40</v>
      </c>
      <c r="M98" s="297" t="s">
        <v>41</v>
      </c>
      <c r="N98" s="144" t="s">
        <v>42</v>
      </c>
    </row>
    <row r="99" spans="1:16" ht="35.4" customHeight="1" thickBot="1" x14ac:dyDescent="0.35">
      <c r="A99" s="293"/>
      <c r="B99" s="292"/>
      <c r="C99" s="60" t="s">
        <v>43</v>
      </c>
      <c r="D99" s="60" t="s">
        <v>43</v>
      </c>
      <c r="E99" s="298"/>
      <c r="F99" s="60" t="s">
        <v>44</v>
      </c>
      <c r="G99" s="60" t="s">
        <v>43</v>
      </c>
      <c r="H99" s="60" t="s">
        <v>43</v>
      </c>
      <c r="I99" s="298"/>
      <c r="J99" s="60" t="s">
        <v>45</v>
      </c>
      <c r="K99" s="60" t="s">
        <v>43</v>
      </c>
      <c r="L99" s="60" t="s">
        <v>43</v>
      </c>
      <c r="M99" s="298"/>
      <c r="N99" s="145" t="s">
        <v>46</v>
      </c>
    </row>
    <row r="100" spans="1:16" ht="15" thickBot="1" x14ac:dyDescent="0.35">
      <c r="A100" s="135">
        <v>1</v>
      </c>
      <c r="B100" s="146">
        <v>2</v>
      </c>
      <c r="C100" s="60">
        <v>3</v>
      </c>
      <c r="D100" s="60">
        <v>4</v>
      </c>
      <c r="E100" s="60"/>
      <c r="F100" s="60">
        <v>6</v>
      </c>
      <c r="G100" s="134">
        <v>7</v>
      </c>
      <c r="H100" s="60">
        <v>8</v>
      </c>
      <c r="I100" s="134">
        <v>9</v>
      </c>
      <c r="J100" s="60">
        <v>10</v>
      </c>
      <c r="K100" s="134">
        <v>11</v>
      </c>
      <c r="L100" s="60">
        <v>12</v>
      </c>
      <c r="M100" s="134">
        <v>13</v>
      </c>
      <c r="N100" s="60">
        <v>14</v>
      </c>
    </row>
    <row r="101" spans="1:16" ht="15" thickBot="1" x14ac:dyDescent="0.35">
      <c r="A101" s="135"/>
      <c r="B101" s="147"/>
      <c r="C101" s="60"/>
      <c r="D101" s="60"/>
      <c r="E101" s="60"/>
      <c r="F101" s="60"/>
      <c r="G101" s="60"/>
      <c r="H101" s="60"/>
      <c r="I101" s="60"/>
      <c r="J101" s="60"/>
      <c r="K101" s="60"/>
      <c r="L101" s="60"/>
      <c r="M101" s="60"/>
      <c r="N101" s="145"/>
    </row>
    <row r="102" spans="1:16" ht="15" thickBot="1" x14ac:dyDescent="0.35">
      <c r="A102" s="135"/>
      <c r="B102" s="147" t="s">
        <v>57</v>
      </c>
      <c r="C102" s="60"/>
      <c r="D102" s="60"/>
      <c r="E102" s="60"/>
      <c r="F102" s="60"/>
      <c r="G102" s="60"/>
      <c r="H102" s="60"/>
      <c r="I102" s="60"/>
      <c r="J102" s="60"/>
      <c r="K102" s="60"/>
      <c r="L102" s="60"/>
      <c r="M102" s="60"/>
      <c r="N102" s="145"/>
    </row>
    <row r="103" spans="1:16" x14ac:dyDescent="0.3">
      <c r="A103" s="47"/>
      <c r="B103" s="148"/>
      <c r="C103" s="47"/>
      <c r="D103" s="47"/>
      <c r="E103" s="47"/>
      <c r="F103" s="47"/>
      <c r="G103" s="47"/>
      <c r="H103" s="47"/>
      <c r="I103" s="47"/>
      <c r="J103" s="47"/>
      <c r="K103" s="47"/>
      <c r="L103" s="47"/>
      <c r="M103" s="47"/>
      <c r="N103" s="47"/>
    </row>
    <row r="104" spans="1:16" ht="15.75" customHeight="1" x14ac:dyDescent="0.3">
      <c r="A104" s="287" t="s">
        <v>88</v>
      </c>
      <c r="B104" s="287"/>
      <c r="C104" s="287"/>
      <c r="D104" s="287"/>
      <c r="E104" s="287"/>
      <c r="F104" s="287"/>
      <c r="G104" s="287"/>
      <c r="H104" s="287"/>
      <c r="I104" s="287"/>
      <c r="J104" s="287"/>
      <c r="K104" s="287"/>
      <c r="L104" s="287"/>
      <c r="M104" s="287"/>
      <c r="N104" s="287"/>
    </row>
    <row r="105" spans="1:16" ht="16.95" customHeight="1" thickBot="1" x14ac:dyDescent="0.35">
      <c r="A105" s="143"/>
      <c r="M105" s="304" t="s">
        <v>33</v>
      </c>
      <c r="N105" s="304"/>
    </row>
    <row r="106" spans="1:16" ht="27" customHeight="1" thickBot="1" x14ac:dyDescent="0.35">
      <c r="A106" s="291" t="s">
        <v>63</v>
      </c>
      <c r="B106" s="335" t="s">
        <v>35</v>
      </c>
      <c r="C106" s="336"/>
      <c r="D106" s="336"/>
      <c r="E106" s="336"/>
      <c r="F106" s="336"/>
      <c r="G106" s="312" t="s">
        <v>59</v>
      </c>
      <c r="H106" s="310"/>
      <c r="I106" s="310"/>
      <c r="J106" s="310"/>
      <c r="K106" s="339" t="s">
        <v>60</v>
      </c>
      <c r="L106" s="340"/>
      <c r="M106" s="340"/>
      <c r="N106" s="341"/>
    </row>
    <row r="107" spans="1:16" ht="35.4" customHeight="1" x14ac:dyDescent="0.3">
      <c r="A107" s="292"/>
      <c r="B107" s="337"/>
      <c r="C107" s="338"/>
      <c r="D107" s="338"/>
      <c r="E107" s="338"/>
      <c r="F107" s="338"/>
      <c r="G107" s="149" t="s">
        <v>39</v>
      </c>
      <c r="H107" s="72" t="s">
        <v>40</v>
      </c>
      <c r="I107" s="297" t="s">
        <v>41</v>
      </c>
      <c r="J107" s="34" t="s">
        <v>42</v>
      </c>
      <c r="K107" s="150" t="s">
        <v>39</v>
      </c>
      <c r="L107" s="72" t="s">
        <v>40</v>
      </c>
      <c r="M107" s="297" t="s">
        <v>41</v>
      </c>
      <c r="N107" s="110" t="s">
        <v>42</v>
      </c>
    </row>
    <row r="108" spans="1:16" ht="33.6" customHeight="1" thickBot="1" x14ac:dyDescent="0.35">
      <c r="A108" s="293"/>
      <c r="B108" s="337"/>
      <c r="C108" s="338"/>
      <c r="D108" s="338"/>
      <c r="E108" s="338"/>
      <c r="F108" s="338"/>
      <c r="G108" s="151" t="s">
        <v>43</v>
      </c>
      <c r="H108" s="104" t="s">
        <v>43</v>
      </c>
      <c r="I108" s="298"/>
      <c r="J108" s="113" t="s">
        <v>44</v>
      </c>
      <c r="K108" s="151" t="s">
        <v>43</v>
      </c>
      <c r="L108" s="104" t="s">
        <v>43</v>
      </c>
      <c r="M108" s="298"/>
      <c r="N108" s="152" t="s">
        <v>45</v>
      </c>
    </row>
    <row r="109" spans="1:16" ht="15" thickBot="1" x14ac:dyDescent="0.35">
      <c r="A109" s="134">
        <v>1</v>
      </c>
      <c r="B109" s="351">
        <v>2</v>
      </c>
      <c r="C109" s="352"/>
      <c r="D109" s="352"/>
      <c r="E109" s="352"/>
      <c r="F109" s="353"/>
      <c r="G109" s="60">
        <v>3</v>
      </c>
      <c r="H109" s="60">
        <v>4</v>
      </c>
      <c r="I109" s="60">
        <v>5</v>
      </c>
      <c r="J109" s="153">
        <v>6</v>
      </c>
      <c r="K109" s="154">
        <v>7</v>
      </c>
      <c r="L109" s="60">
        <v>8</v>
      </c>
      <c r="M109" s="60">
        <v>9</v>
      </c>
      <c r="N109" s="155">
        <v>10</v>
      </c>
      <c r="O109" s="12">
        <v>1.056</v>
      </c>
      <c r="P109" s="13">
        <v>1.05</v>
      </c>
    </row>
    <row r="110" spans="1:16" ht="15" customHeight="1" thickBot="1" x14ac:dyDescent="0.35">
      <c r="A110" s="135">
        <v>2110</v>
      </c>
      <c r="B110" s="343" t="s">
        <v>65</v>
      </c>
      <c r="C110" s="344"/>
      <c r="D110" s="344"/>
      <c r="E110" s="344"/>
      <c r="F110" s="345"/>
      <c r="G110" s="2">
        <f>K73*O110</f>
        <v>0</v>
      </c>
      <c r="H110" s="2"/>
      <c r="I110" s="2">
        <v>0</v>
      </c>
      <c r="J110" s="9">
        <f t="shared" ref="J110:J123" si="9">G110+H110</f>
        <v>0</v>
      </c>
      <c r="K110" s="2"/>
      <c r="L110" s="2"/>
      <c r="M110" s="2">
        <v>0</v>
      </c>
      <c r="N110" s="9">
        <f t="shared" ref="N110:N123" si="10">K110+L110</f>
        <v>0</v>
      </c>
      <c r="O110" s="14">
        <v>1.0620000000000001</v>
      </c>
      <c r="P110" s="156">
        <v>1.0529999999999999</v>
      </c>
    </row>
    <row r="111" spans="1:16" ht="15" customHeight="1" thickBot="1" x14ac:dyDescent="0.35">
      <c r="A111" s="135">
        <v>2120</v>
      </c>
      <c r="B111" s="343" t="s">
        <v>66</v>
      </c>
      <c r="C111" s="344"/>
      <c r="D111" s="344"/>
      <c r="E111" s="344"/>
      <c r="F111" s="345"/>
      <c r="G111" s="2">
        <f t="shared" ref="G111:G116" si="11">K74*O111</f>
        <v>0</v>
      </c>
      <c r="H111" s="5"/>
      <c r="I111" s="4"/>
      <c r="J111" s="3">
        <f t="shared" si="9"/>
        <v>0</v>
      </c>
      <c r="K111" s="4"/>
      <c r="L111" s="5"/>
      <c r="M111" s="4"/>
      <c r="N111" s="3">
        <f t="shared" si="10"/>
        <v>0</v>
      </c>
      <c r="O111" s="14">
        <v>1.0620000000000001</v>
      </c>
      <c r="P111" s="14">
        <v>1.0529999999999999</v>
      </c>
    </row>
    <row r="112" spans="1:16" ht="15" customHeight="1" thickBot="1" x14ac:dyDescent="0.35">
      <c r="A112" s="135">
        <v>2210</v>
      </c>
      <c r="B112" s="343" t="s">
        <v>67</v>
      </c>
      <c r="C112" s="344"/>
      <c r="D112" s="344"/>
      <c r="E112" s="344"/>
      <c r="F112" s="345"/>
      <c r="G112" s="2">
        <f t="shared" si="11"/>
        <v>0</v>
      </c>
      <c r="H112" s="5"/>
      <c r="I112" s="4"/>
      <c r="J112" s="3">
        <f t="shared" si="9"/>
        <v>0</v>
      </c>
      <c r="K112" s="4"/>
      <c r="L112" s="5"/>
      <c r="M112" s="4"/>
      <c r="N112" s="3">
        <f t="shared" si="10"/>
        <v>0</v>
      </c>
      <c r="O112" s="14">
        <v>1.0620000000000001</v>
      </c>
      <c r="P112" s="14">
        <v>1.0529999999999999</v>
      </c>
    </row>
    <row r="113" spans="1:16" ht="15" customHeight="1" thickBot="1" x14ac:dyDescent="0.35">
      <c r="A113" s="135">
        <v>2220</v>
      </c>
      <c r="B113" s="343" t="s">
        <v>68</v>
      </c>
      <c r="C113" s="344"/>
      <c r="D113" s="344"/>
      <c r="E113" s="344"/>
      <c r="F113" s="345"/>
      <c r="G113" s="2">
        <f t="shared" si="11"/>
        <v>0</v>
      </c>
      <c r="H113" s="8"/>
      <c r="I113" s="7"/>
      <c r="J113" s="9">
        <f t="shared" si="9"/>
        <v>0</v>
      </c>
      <c r="K113" s="7"/>
      <c r="L113" s="8"/>
      <c r="M113" s="7"/>
      <c r="N113" s="9">
        <f t="shared" si="10"/>
        <v>0</v>
      </c>
      <c r="O113" s="14">
        <v>1.0620000000000001</v>
      </c>
      <c r="P113" s="14">
        <v>1.0529999999999999</v>
      </c>
    </row>
    <row r="114" spans="1:16" ht="15" customHeight="1" thickBot="1" x14ac:dyDescent="0.35">
      <c r="A114" s="135">
        <v>2230</v>
      </c>
      <c r="B114" s="343" t="s">
        <v>69</v>
      </c>
      <c r="C114" s="344"/>
      <c r="D114" s="344"/>
      <c r="E114" s="344"/>
      <c r="F114" s="345"/>
      <c r="G114" s="2">
        <f t="shared" si="11"/>
        <v>0</v>
      </c>
      <c r="H114" s="5"/>
      <c r="I114" s="4"/>
      <c r="J114" s="3">
        <f t="shared" si="9"/>
        <v>0</v>
      </c>
      <c r="K114" s="4"/>
      <c r="L114" s="5"/>
      <c r="M114" s="4"/>
      <c r="N114" s="3">
        <f t="shared" si="10"/>
        <v>0</v>
      </c>
      <c r="O114" s="14">
        <v>1.0620000000000001</v>
      </c>
      <c r="P114" s="14">
        <v>1.0529999999999999</v>
      </c>
    </row>
    <row r="115" spans="1:16" ht="15" customHeight="1" thickBot="1" x14ac:dyDescent="0.35">
      <c r="A115" s="135">
        <v>2240</v>
      </c>
      <c r="B115" s="343" t="s">
        <v>70</v>
      </c>
      <c r="C115" s="344"/>
      <c r="D115" s="344"/>
      <c r="E115" s="344"/>
      <c r="F115" s="345"/>
      <c r="G115" s="2">
        <f t="shared" si="11"/>
        <v>0</v>
      </c>
      <c r="H115" s="8"/>
      <c r="I115" s="7"/>
      <c r="J115" s="9">
        <f t="shared" si="9"/>
        <v>0</v>
      </c>
      <c r="K115" s="7"/>
      <c r="L115" s="8"/>
      <c r="M115" s="7"/>
      <c r="N115" s="9">
        <f t="shared" si="10"/>
        <v>0</v>
      </c>
      <c r="O115" s="14">
        <v>1.0620000000000001</v>
      </c>
      <c r="P115" s="14">
        <v>1.0529999999999999</v>
      </c>
    </row>
    <row r="116" spans="1:16" ht="15" customHeight="1" thickBot="1" x14ac:dyDescent="0.35">
      <c r="A116" s="135">
        <v>2250</v>
      </c>
      <c r="B116" s="343" t="s">
        <v>71</v>
      </c>
      <c r="C116" s="344"/>
      <c r="D116" s="344"/>
      <c r="E116" s="344"/>
      <c r="F116" s="345"/>
      <c r="G116" s="2">
        <f t="shared" si="11"/>
        <v>0</v>
      </c>
      <c r="H116" s="5"/>
      <c r="I116" s="4"/>
      <c r="J116" s="3">
        <f t="shared" si="9"/>
        <v>0</v>
      </c>
      <c r="K116" s="4"/>
      <c r="L116" s="5"/>
      <c r="M116" s="4"/>
      <c r="N116" s="3">
        <f t="shared" si="10"/>
        <v>0</v>
      </c>
      <c r="O116" s="14">
        <v>1.0620000000000001</v>
      </c>
      <c r="P116" s="14">
        <v>1.0529999999999999</v>
      </c>
    </row>
    <row r="117" spans="1:16" ht="15" customHeight="1" thickBot="1" x14ac:dyDescent="0.35">
      <c r="A117" s="135">
        <v>2270</v>
      </c>
      <c r="B117" s="343" t="s">
        <v>72</v>
      </c>
      <c r="C117" s="344"/>
      <c r="D117" s="344"/>
      <c r="E117" s="344"/>
      <c r="F117" s="345"/>
      <c r="G117" s="10">
        <f>G118+G119+G120+G121+G122</f>
        <v>4395559.8</v>
      </c>
      <c r="H117" s="10"/>
      <c r="I117" s="10"/>
      <c r="J117" s="10">
        <f>J118+J119+J120+J121+J122</f>
        <v>4395559.8</v>
      </c>
      <c r="K117" s="10">
        <f>K118+K119+K120+K121+K122</f>
        <v>4720831.2252000012</v>
      </c>
      <c r="L117" s="10"/>
      <c r="M117" s="10"/>
      <c r="N117" s="10">
        <f>N118+N119+N120+N121+N122</f>
        <v>4720831.2252000012</v>
      </c>
      <c r="O117" s="14"/>
      <c r="P117" s="14"/>
    </row>
    <row r="118" spans="1:16" ht="15" customHeight="1" thickBot="1" x14ac:dyDescent="0.35">
      <c r="A118" s="135">
        <v>2271</v>
      </c>
      <c r="B118" s="343" t="s">
        <v>73</v>
      </c>
      <c r="C118" s="344"/>
      <c r="D118" s="344"/>
      <c r="E118" s="344"/>
      <c r="F118" s="345"/>
      <c r="G118" s="4">
        <f>K81*O118</f>
        <v>1941362.4000000001</v>
      </c>
      <c r="H118" s="8"/>
      <c r="I118" s="7"/>
      <c r="J118" s="9">
        <f t="shared" si="9"/>
        <v>1941362.4000000001</v>
      </c>
      <c r="K118" s="4">
        <f>G118*P118</f>
        <v>2085023.2176000003</v>
      </c>
      <c r="L118" s="8"/>
      <c r="M118" s="7"/>
      <c r="N118" s="9">
        <f t="shared" si="10"/>
        <v>2085023.2176000003</v>
      </c>
      <c r="O118" s="14">
        <v>1.0740000000000001</v>
      </c>
      <c r="P118" s="14">
        <v>1.0740000000000001</v>
      </c>
    </row>
    <row r="119" spans="1:16" ht="15" customHeight="1" thickBot="1" x14ac:dyDescent="0.35">
      <c r="A119" s="135">
        <v>2272</v>
      </c>
      <c r="B119" s="346" t="s">
        <v>74</v>
      </c>
      <c r="C119" s="347"/>
      <c r="D119" s="347"/>
      <c r="E119" s="347"/>
      <c r="F119" s="348"/>
      <c r="G119" s="4">
        <f>K82*O119</f>
        <v>586404</v>
      </c>
      <c r="H119" s="5"/>
      <c r="I119" s="4"/>
      <c r="J119" s="3">
        <f t="shared" si="9"/>
        <v>586404</v>
      </c>
      <c r="K119" s="4">
        <f>G119*P119</f>
        <v>629797.89600000007</v>
      </c>
      <c r="L119" s="5"/>
      <c r="M119" s="4"/>
      <c r="N119" s="3">
        <f t="shared" si="10"/>
        <v>629797.89600000007</v>
      </c>
      <c r="O119" s="14">
        <v>1.0740000000000001</v>
      </c>
      <c r="P119" s="14">
        <v>1.0740000000000001</v>
      </c>
    </row>
    <row r="120" spans="1:16" ht="15" customHeight="1" thickBot="1" x14ac:dyDescent="0.35">
      <c r="A120" s="135">
        <v>2273</v>
      </c>
      <c r="B120" s="343" t="s">
        <v>75</v>
      </c>
      <c r="C120" s="349"/>
      <c r="D120" s="349"/>
      <c r="E120" s="349"/>
      <c r="F120" s="350"/>
      <c r="G120" s="4">
        <f>K83*O120</f>
        <v>1022877.6000000001</v>
      </c>
      <c r="H120" s="4"/>
      <c r="I120" s="4"/>
      <c r="J120" s="11">
        <f t="shared" si="9"/>
        <v>1022877.6000000001</v>
      </c>
      <c r="K120" s="4">
        <f>G120*P120</f>
        <v>1098570.5424000002</v>
      </c>
      <c r="L120" s="4"/>
      <c r="M120" s="4"/>
      <c r="N120" s="11">
        <f t="shared" si="10"/>
        <v>1098570.5424000002</v>
      </c>
      <c r="O120" s="14">
        <v>1.0740000000000001</v>
      </c>
      <c r="P120" s="14">
        <v>1.0740000000000001</v>
      </c>
    </row>
    <row r="121" spans="1:16" ht="15" customHeight="1" thickBot="1" x14ac:dyDescent="0.35">
      <c r="A121" s="135">
        <v>2274</v>
      </c>
      <c r="B121" s="343" t="s">
        <v>76</v>
      </c>
      <c r="C121" s="344"/>
      <c r="D121" s="344"/>
      <c r="E121" s="344"/>
      <c r="F121" s="345"/>
      <c r="G121" s="4">
        <f>K84*O121</f>
        <v>784342.20000000007</v>
      </c>
      <c r="H121" s="8"/>
      <c r="I121" s="7"/>
      <c r="J121" s="11">
        <f t="shared" si="9"/>
        <v>784342.20000000007</v>
      </c>
      <c r="K121" s="4">
        <f>G121*P121</f>
        <v>842383.52280000015</v>
      </c>
      <c r="L121" s="8"/>
      <c r="M121" s="7"/>
      <c r="N121" s="11">
        <f t="shared" si="10"/>
        <v>842383.52280000015</v>
      </c>
      <c r="O121" s="14">
        <v>1.0740000000000001</v>
      </c>
      <c r="P121" s="14">
        <v>1.0740000000000001</v>
      </c>
    </row>
    <row r="122" spans="1:16" ht="15" customHeight="1" thickBot="1" x14ac:dyDescent="0.35">
      <c r="A122" s="135">
        <v>2275</v>
      </c>
      <c r="B122" s="343" t="s">
        <v>77</v>
      </c>
      <c r="C122" s="344"/>
      <c r="D122" s="344"/>
      <c r="E122" s="344"/>
      <c r="F122" s="345"/>
      <c r="G122" s="4">
        <f>K85*O122</f>
        <v>60573.600000000006</v>
      </c>
      <c r="H122" s="8"/>
      <c r="I122" s="7"/>
      <c r="J122" s="3">
        <f t="shared" si="9"/>
        <v>60573.600000000006</v>
      </c>
      <c r="K122" s="4">
        <f>G122*P122</f>
        <v>65056.046400000014</v>
      </c>
      <c r="L122" s="8"/>
      <c r="M122" s="7"/>
      <c r="N122" s="3">
        <f t="shared" si="10"/>
        <v>65056.046400000014</v>
      </c>
      <c r="O122" s="14">
        <v>1.0740000000000001</v>
      </c>
      <c r="P122" s="14">
        <v>1.0740000000000001</v>
      </c>
    </row>
    <row r="123" spans="1:16" ht="13.95" customHeight="1" thickBot="1" x14ac:dyDescent="0.35">
      <c r="A123" s="135">
        <v>2282</v>
      </c>
      <c r="B123" s="343" t="s">
        <v>78</v>
      </c>
      <c r="C123" s="344"/>
      <c r="D123" s="344"/>
      <c r="E123" s="344"/>
      <c r="F123" s="345"/>
      <c r="G123" s="4"/>
      <c r="H123" s="5"/>
      <c r="I123" s="4"/>
      <c r="J123" s="3">
        <f t="shared" si="9"/>
        <v>0</v>
      </c>
      <c r="K123" s="4"/>
      <c r="L123" s="5"/>
      <c r="M123" s="4"/>
      <c r="N123" s="3">
        <f t="shared" si="10"/>
        <v>0</v>
      </c>
      <c r="O123" s="14">
        <v>1.0620000000000001</v>
      </c>
      <c r="P123" s="14">
        <v>1.0529999999999999</v>
      </c>
    </row>
    <row r="124" spans="1:16" ht="15" customHeight="1" thickBot="1" x14ac:dyDescent="0.35">
      <c r="A124" s="135">
        <v>2700</v>
      </c>
      <c r="B124" s="343" t="s">
        <v>79</v>
      </c>
      <c r="C124" s="344"/>
      <c r="D124" s="344"/>
      <c r="E124" s="344"/>
      <c r="F124" s="345"/>
      <c r="G124" s="11">
        <f>G125</f>
        <v>0</v>
      </c>
      <c r="H124" s="11"/>
      <c r="I124" s="11"/>
      <c r="J124" s="11">
        <f>J125</f>
        <v>0</v>
      </c>
      <c r="K124" s="11">
        <f>K125</f>
        <v>0</v>
      </c>
      <c r="L124" s="11"/>
      <c r="M124" s="11"/>
      <c r="N124" s="11">
        <f>N125</f>
        <v>0</v>
      </c>
      <c r="O124" s="14">
        <v>1.0620000000000001</v>
      </c>
      <c r="P124" s="14">
        <v>1.0529999999999999</v>
      </c>
    </row>
    <row r="125" spans="1:16" ht="15" customHeight="1" thickBot="1" x14ac:dyDescent="0.35">
      <c r="A125" s="135">
        <v>2710</v>
      </c>
      <c r="B125" s="343" t="s">
        <v>80</v>
      </c>
      <c r="C125" s="344"/>
      <c r="D125" s="344"/>
      <c r="E125" s="344"/>
      <c r="F125" s="345"/>
      <c r="G125" s="7"/>
      <c r="H125" s="8"/>
      <c r="I125" s="7"/>
      <c r="J125" s="9">
        <f>G125+H125</f>
        <v>0</v>
      </c>
      <c r="K125" s="7"/>
      <c r="L125" s="8"/>
      <c r="M125" s="7"/>
      <c r="N125" s="9">
        <f>K125+L125</f>
        <v>0</v>
      </c>
      <c r="O125" s="14">
        <v>1.0620000000000001</v>
      </c>
      <c r="P125" s="14">
        <v>1.0529999999999999</v>
      </c>
    </row>
    <row r="126" spans="1:16" ht="15" customHeight="1" thickBot="1" x14ac:dyDescent="0.35">
      <c r="A126" s="135">
        <v>2800</v>
      </c>
      <c r="B126" s="343" t="s">
        <v>81</v>
      </c>
      <c r="C126" s="344"/>
      <c r="D126" s="344"/>
      <c r="E126" s="344"/>
      <c r="F126" s="345"/>
      <c r="G126" s="4"/>
      <c r="H126" s="5"/>
      <c r="I126" s="4"/>
      <c r="J126" s="3">
        <f>G126+H126</f>
        <v>0</v>
      </c>
      <c r="K126" s="4"/>
      <c r="L126" s="5"/>
      <c r="M126" s="4"/>
      <c r="N126" s="3">
        <f>K126+L126</f>
        <v>0</v>
      </c>
      <c r="O126" s="14">
        <v>1.0620000000000001</v>
      </c>
      <c r="P126" s="14">
        <v>1.0529999999999999</v>
      </c>
    </row>
    <row r="127" spans="1:16" ht="16.95" customHeight="1" thickBot="1" x14ac:dyDescent="0.35">
      <c r="A127" s="135">
        <v>3110</v>
      </c>
      <c r="B127" s="343" t="s">
        <v>82</v>
      </c>
      <c r="C127" s="344"/>
      <c r="D127" s="344"/>
      <c r="E127" s="344"/>
      <c r="F127" s="345"/>
      <c r="G127" s="4">
        <f>'[1]3 - 2.1'!H180</f>
        <v>0</v>
      </c>
      <c r="H127" s="65">
        <v>0</v>
      </c>
      <c r="I127" s="65">
        <v>0</v>
      </c>
      <c r="J127" s="3">
        <f>G127+H127</f>
        <v>0</v>
      </c>
      <c r="K127" s="4">
        <f>'[1]3 - 2.1'!L180</f>
        <v>0</v>
      </c>
      <c r="L127" s="65">
        <v>0</v>
      </c>
      <c r="M127" s="65">
        <v>0</v>
      </c>
      <c r="N127" s="3">
        <f>K127+L127</f>
        <v>0</v>
      </c>
      <c r="O127" s="14">
        <v>1.0620000000000001</v>
      </c>
      <c r="P127" s="14">
        <v>1.0529999999999999</v>
      </c>
    </row>
    <row r="128" spans="1:16" ht="15" customHeight="1" thickBot="1" x14ac:dyDescent="0.35">
      <c r="A128" s="135">
        <v>3130</v>
      </c>
      <c r="B128" s="343" t="s">
        <v>83</v>
      </c>
      <c r="C128" s="344"/>
      <c r="D128" s="344"/>
      <c r="E128" s="344"/>
      <c r="F128" s="345"/>
      <c r="G128" s="11">
        <f>G129</f>
        <v>0</v>
      </c>
      <c r="H128" s="11"/>
      <c r="I128" s="11"/>
      <c r="J128" s="11">
        <f>J129</f>
        <v>0</v>
      </c>
      <c r="K128" s="11">
        <f>K129</f>
        <v>0</v>
      </c>
      <c r="L128" s="11"/>
      <c r="M128" s="11"/>
      <c r="N128" s="11">
        <f>N129</f>
        <v>0</v>
      </c>
      <c r="O128" s="14">
        <v>1.0620000000000001</v>
      </c>
      <c r="P128" s="14">
        <v>1.0529999999999999</v>
      </c>
    </row>
    <row r="129" spans="1:16" ht="15" customHeight="1" thickBot="1" x14ac:dyDescent="0.35">
      <c r="A129" s="135">
        <v>3132</v>
      </c>
      <c r="B129" s="343" t="s">
        <v>84</v>
      </c>
      <c r="C129" s="344"/>
      <c r="D129" s="344"/>
      <c r="E129" s="344"/>
      <c r="F129" s="345"/>
      <c r="G129" s="4">
        <f>'[1]3 - 2.1'!H186</f>
        <v>0</v>
      </c>
      <c r="H129" s="5"/>
      <c r="I129" s="4"/>
      <c r="J129" s="3">
        <f>G129+H129</f>
        <v>0</v>
      </c>
      <c r="K129" s="4">
        <f>'[1]3 - 2.1'!L186</f>
        <v>0</v>
      </c>
      <c r="L129" s="5"/>
      <c r="M129" s="4"/>
      <c r="N129" s="3">
        <f>K129+L129</f>
        <v>0</v>
      </c>
      <c r="O129" s="14">
        <v>1.0620000000000001</v>
      </c>
      <c r="P129" s="14">
        <v>1.0529999999999999</v>
      </c>
    </row>
    <row r="130" spans="1:16" ht="15" customHeight="1" thickBot="1" x14ac:dyDescent="0.35">
      <c r="A130" s="135"/>
      <c r="B130" s="343" t="s">
        <v>85</v>
      </c>
      <c r="C130" s="344"/>
      <c r="D130" s="344"/>
      <c r="E130" s="344"/>
      <c r="F130" s="345"/>
      <c r="G130" s="11">
        <f>G110+G111+G112+G113+G114+G115+G116+G117+G123+G124+G126+G127+G128+G129</f>
        <v>4395559.8</v>
      </c>
      <c r="H130" s="11">
        <f t="shared" ref="H130:N130" si="12">H110+H111+H112+H113+H114+H115+H116+H117+H123+H124+H126+H127+H128+H129</f>
        <v>0</v>
      </c>
      <c r="I130" s="11">
        <f t="shared" si="12"/>
        <v>0</v>
      </c>
      <c r="J130" s="11">
        <f t="shared" si="12"/>
        <v>4395559.8</v>
      </c>
      <c r="K130" s="11">
        <f t="shared" si="12"/>
        <v>4720831.2252000012</v>
      </c>
      <c r="L130" s="11">
        <f t="shared" si="12"/>
        <v>0</v>
      </c>
      <c r="M130" s="11">
        <f t="shared" si="12"/>
        <v>0</v>
      </c>
      <c r="N130" s="11">
        <f t="shared" si="12"/>
        <v>4720831.2252000012</v>
      </c>
      <c r="O130" s="15"/>
      <c r="P130" s="16"/>
    </row>
    <row r="131" spans="1:16" ht="20.25" customHeight="1" x14ac:dyDescent="0.3">
      <c r="A131" s="133"/>
    </row>
    <row r="132" spans="1:16" ht="15.6" customHeight="1" x14ac:dyDescent="0.3">
      <c r="A132" s="287" t="s">
        <v>89</v>
      </c>
      <c r="B132" s="287"/>
      <c r="C132" s="287"/>
      <c r="D132" s="287"/>
      <c r="E132" s="287"/>
      <c r="F132" s="287"/>
      <c r="G132" s="287"/>
      <c r="H132" s="287"/>
      <c r="I132" s="287"/>
      <c r="J132" s="287"/>
      <c r="K132" s="287"/>
      <c r="L132" s="287"/>
      <c r="M132" s="287"/>
      <c r="N132" s="287"/>
    </row>
    <row r="133" spans="1:16" ht="17.399999999999999" customHeight="1" thickBot="1" x14ac:dyDescent="0.35">
      <c r="M133" s="299" t="s">
        <v>33</v>
      </c>
      <c r="N133" s="299"/>
    </row>
    <row r="134" spans="1:16" ht="27.6" customHeight="1" thickBot="1" x14ac:dyDescent="0.35">
      <c r="A134" s="291" t="s">
        <v>87</v>
      </c>
      <c r="B134" s="300" t="s">
        <v>35</v>
      </c>
      <c r="C134" s="301"/>
      <c r="D134" s="301"/>
      <c r="E134" s="301"/>
      <c r="F134" s="302"/>
      <c r="G134" s="309" t="s">
        <v>59</v>
      </c>
      <c r="H134" s="310"/>
      <c r="I134" s="310"/>
      <c r="J134" s="311"/>
      <c r="K134" s="312" t="s">
        <v>60</v>
      </c>
      <c r="L134" s="310"/>
      <c r="M134" s="310"/>
      <c r="N134" s="313"/>
    </row>
    <row r="135" spans="1:16" ht="33.6" customHeight="1" x14ac:dyDescent="0.3">
      <c r="A135" s="292"/>
      <c r="B135" s="303"/>
      <c r="C135" s="304"/>
      <c r="D135" s="304"/>
      <c r="E135" s="304"/>
      <c r="F135" s="305"/>
      <c r="G135" s="72" t="s">
        <v>39</v>
      </c>
      <c r="H135" s="72" t="s">
        <v>40</v>
      </c>
      <c r="I135" s="297" t="s">
        <v>41</v>
      </c>
      <c r="J135" s="72" t="s">
        <v>42</v>
      </c>
      <c r="K135" s="72" t="s">
        <v>39</v>
      </c>
      <c r="L135" s="72" t="s">
        <v>40</v>
      </c>
      <c r="M135" s="297" t="s">
        <v>41</v>
      </c>
      <c r="N135" s="110" t="s">
        <v>42</v>
      </c>
    </row>
    <row r="136" spans="1:16" ht="34.950000000000003" customHeight="1" thickBot="1" x14ac:dyDescent="0.35">
      <c r="A136" s="293"/>
      <c r="B136" s="306"/>
      <c r="C136" s="307"/>
      <c r="D136" s="307"/>
      <c r="E136" s="307"/>
      <c r="F136" s="308"/>
      <c r="G136" s="104" t="s">
        <v>43</v>
      </c>
      <c r="H136" s="104" t="s">
        <v>43</v>
      </c>
      <c r="I136" s="298"/>
      <c r="J136" s="104" t="s">
        <v>44</v>
      </c>
      <c r="K136" s="104" t="s">
        <v>43</v>
      </c>
      <c r="L136" s="104" t="s">
        <v>43</v>
      </c>
      <c r="M136" s="298"/>
      <c r="N136" s="152" t="s">
        <v>45</v>
      </c>
    </row>
    <row r="137" spans="1:16" ht="16.2" thickBot="1" x14ac:dyDescent="0.35">
      <c r="A137" s="112">
        <v>1</v>
      </c>
      <c r="B137" s="323">
        <v>2</v>
      </c>
      <c r="C137" s="324"/>
      <c r="D137" s="324"/>
      <c r="E137" s="324"/>
      <c r="F137" s="325"/>
      <c r="G137" s="104">
        <v>3</v>
      </c>
      <c r="H137" s="104">
        <v>4</v>
      </c>
      <c r="I137" s="104">
        <v>5</v>
      </c>
      <c r="J137" s="104">
        <v>6</v>
      </c>
      <c r="K137" s="104">
        <v>7</v>
      </c>
      <c r="L137" s="104">
        <v>8</v>
      </c>
      <c r="M137" s="104">
        <v>9</v>
      </c>
      <c r="N137" s="152">
        <v>10</v>
      </c>
    </row>
    <row r="138" spans="1:16" ht="16.2" thickBot="1" x14ac:dyDescent="0.35">
      <c r="A138" s="112"/>
      <c r="B138" s="320"/>
      <c r="C138" s="321"/>
      <c r="D138" s="321"/>
      <c r="E138" s="321"/>
      <c r="F138" s="322"/>
      <c r="G138" s="104"/>
      <c r="H138" s="104"/>
      <c r="I138" s="104"/>
      <c r="J138" s="104"/>
      <c r="K138" s="104"/>
      <c r="L138" s="104"/>
      <c r="M138" s="104"/>
      <c r="N138" s="152"/>
    </row>
    <row r="139" spans="1:16" ht="16.2" thickBot="1" x14ac:dyDescent="0.35">
      <c r="A139" s="112"/>
      <c r="B139" s="320" t="s">
        <v>57</v>
      </c>
      <c r="C139" s="321"/>
      <c r="D139" s="321"/>
      <c r="E139" s="321"/>
      <c r="F139" s="322"/>
      <c r="G139" s="104"/>
      <c r="H139" s="104"/>
      <c r="I139" s="104"/>
      <c r="J139" s="104"/>
      <c r="K139" s="104"/>
      <c r="L139" s="104"/>
      <c r="M139" s="104"/>
      <c r="N139" s="152"/>
    </row>
    <row r="140" spans="1:16" ht="11.25" customHeight="1" x14ac:dyDescent="0.3">
      <c r="A140" s="133"/>
    </row>
    <row r="141" spans="1:16" ht="15.75" customHeight="1" x14ac:dyDescent="0.3">
      <c r="A141" s="287" t="s">
        <v>90</v>
      </c>
      <c r="B141" s="287"/>
      <c r="C141" s="287"/>
      <c r="D141" s="287"/>
      <c r="E141" s="287"/>
      <c r="F141" s="287"/>
      <c r="G141" s="287"/>
      <c r="H141" s="287"/>
      <c r="I141" s="287"/>
      <c r="J141" s="287"/>
      <c r="K141" s="287"/>
      <c r="L141" s="287"/>
      <c r="M141" s="287"/>
      <c r="N141" s="287"/>
    </row>
    <row r="142" spans="1:16" ht="19.5" customHeight="1" x14ac:dyDescent="0.3">
      <c r="A142" s="53"/>
    </row>
    <row r="143" spans="1:16" ht="21" customHeight="1" x14ac:dyDescent="0.3">
      <c r="A143" s="287" t="s">
        <v>91</v>
      </c>
      <c r="B143" s="287"/>
      <c r="C143" s="287"/>
      <c r="D143" s="287"/>
      <c r="E143" s="287"/>
      <c r="F143" s="287"/>
      <c r="G143" s="287"/>
      <c r="H143" s="287"/>
      <c r="I143" s="287"/>
      <c r="J143" s="287"/>
      <c r="K143" s="287"/>
      <c r="L143" s="287"/>
      <c r="M143" s="287"/>
      <c r="N143" s="287"/>
    </row>
    <row r="144" spans="1:16" ht="15.75" customHeight="1" thickBot="1" x14ac:dyDescent="0.35">
      <c r="M144" s="354" t="s">
        <v>33</v>
      </c>
      <c r="N144" s="354"/>
    </row>
    <row r="145" spans="1:14" ht="15.75" customHeight="1" thickBot="1" x14ac:dyDescent="0.35">
      <c r="A145" s="355" t="s">
        <v>92</v>
      </c>
      <c r="B145" s="359" t="s">
        <v>93</v>
      </c>
      <c r="C145" s="362" t="s">
        <v>36</v>
      </c>
      <c r="D145" s="295"/>
      <c r="E145" s="295"/>
      <c r="F145" s="296"/>
      <c r="G145" s="294" t="s">
        <v>94</v>
      </c>
      <c r="H145" s="295"/>
      <c r="I145" s="295"/>
      <c r="J145" s="296"/>
      <c r="K145" s="294" t="s">
        <v>38</v>
      </c>
      <c r="L145" s="295"/>
      <c r="M145" s="295"/>
      <c r="N145" s="342"/>
    </row>
    <row r="146" spans="1:14" ht="21" customHeight="1" x14ac:dyDescent="0.3">
      <c r="A146" s="356"/>
      <c r="B146" s="360"/>
      <c r="C146" s="58" t="s">
        <v>39</v>
      </c>
      <c r="D146" s="58" t="s">
        <v>40</v>
      </c>
      <c r="E146" s="297" t="s">
        <v>41</v>
      </c>
      <c r="F146" s="58" t="s">
        <v>42</v>
      </c>
      <c r="G146" s="58" t="s">
        <v>39</v>
      </c>
      <c r="H146" s="58" t="s">
        <v>40</v>
      </c>
      <c r="I146" s="297" t="s">
        <v>41</v>
      </c>
      <c r="J146" s="58" t="s">
        <v>42</v>
      </c>
      <c r="K146" s="58" t="s">
        <v>39</v>
      </c>
      <c r="L146" s="58" t="s">
        <v>40</v>
      </c>
      <c r="M146" s="297" t="s">
        <v>41</v>
      </c>
      <c r="N146" s="144" t="s">
        <v>42</v>
      </c>
    </row>
    <row r="147" spans="1:14" ht="27" customHeight="1" thickBot="1" x14ac:dyDescent="0.35">
      <c r="A147" s="357"/>
      <c r="B147" s="361"/>
      <c r="C147" s="60" t="s">
        <v>43</v>
      </c>
      <c r="D147" s="60" t="s">
        <v>43</v>
      </c>
      <c r="E147" s="298"/>
      <c r="F147" s="60" t="s">
        <v>44</v>
      </c>
      <c r="G147" s="60" t="s">
        <v>43</v>
      </c>
      <c r="H147" s="60" t="s">
        <v>43</v>
      </c>
      <c r="I147" s="298"/>
      <c r="J147" s="60" t="s">
        <v>45</v>
      </c>
      <c r="K147" s="60" t="s">
        <v>43</v>
      </c>
      <c r="L147" s="60" t="s">
        <v>43</v>
      </c>
      <c r="M147" s="298"/>
      <c r="N147" s="145" t="s">
        <v>46</v>
      </c>
    </row>
    <row r="148" spans="1:14" ht="15" thickBot="1" x14ac:dyDescent="0.35">
      <c r="A148" s="135">
        <v>1</v>
      </c>
      <c r="B148" s="157">
        <v>2</v>
      </c>
      <c r="C148" s="60">
        <v>3</v>
      </c>
      <c r="D148" s="60">
        <v>4</v>
      </c>
      <c r="E148" s="60"/>
      <c r="F148" s="60">
        <v>6</v>
      </c>
      <c r="G148" s="60">
        <v>7</v>
      </c>
      <c r="H148" s="60">
        <v>8</v>
      </c>
      <c r="I148" s="60">
        <v>9</v>
      </c>
      <c r="J148" s="60">
        <v>10</v>
      </c>
      <c r="K148" s="60">
        <v>11</v>
      </c>
      <c r="L148" s="60">
        <v>12</v>
      </c>
      <c r="M148" s="60">
        <v>13</v>
      </c>
      <c r="N148" s="145">
        <v>14</v>
      </c>
    </row>
    <row r="149" spans="1:14" ht="31.95" customHeight="1" thickBot="1" x14ac:dyDescent="0.35">
      <c r="A149" s="135"/>
      <c r="B149" s="96" t="s">
        <v>95</v>
      </c>
      <c r="C149" s="65">
        <f>C93</f>
        <v>3379464.9299999997</v>
      </c>
      <c r="D149" s="65">
        <f>D93</f>
        <v>0</v>
      </c>
      <c r="E149" s="65">
        <f>E93</f>
        <v>0</v>
      </c>
      <c r="F149" s="65">
        <f>C149+D149</f>
        <v>3379464.9299999997</v>
      </c>
      <c r="G149" s="65">
        <f>G93</f>
        <v>3119800</v>
      </c>
      <c r="H149" s="65">
        <f>H93</f>
        <v>0</v>
      </c>
      <c r="I149" s="65">
        <f>I93</f>
        <v>0</v>
      </c>
      <c r="J149" s="65">
        <f>G149+H149</f>
        <v>3119800</v>
      </c>
      <c r="K149" s="65">
        <f>K93</f>
        <v>4092700</v>
      </c>
      <c r="L149" s="65">
        <f>L93</f>
        <v>0</v>
      </c>
      <c r="M149" s="65">
        <f>M93</f>
        <v>0</v>
      </c>
      <c r="N149" s="158">
        <f>K149+L149</f>
        <v>4092700</v>
      </c>
    </row>
    <row r="150" spans="1:14" ht="16.2" thickBot="1" x14ac:dyDescent="0.35">
      <c r="A150" s="135"/>
      <c r="B150" s="159" t="s">
        <v>57</v>
      </c>
      <c r="C150" s="65">
        <f>C149</f>
        <v>3379464.9299999997</v>
      </c>
      <c r="D150" s="65">
        <f t="shared" ref="D150:N150" si="13">D149</f>
        <v>0</v>
      </c>
      <c r="E150" s="65">
        <f t="shared" si="13"/>
        <v>0</v>
      </c>
      <c r="F150" s="65">
        <f t="shared" si="13"/>
        <v>3379464.9299999997</v>
      </c>
      <c r="G150" s="65">
        <f t="shared" si="13"/>
        <v>3119800</v>
      </c>
      <c r="H150" s="65">
        <f t="shared" si="13"/>
        <v>0</v>
      </c>
      <c r="I150" s="65">
        <f t="shared" si="13"/>
        <v>0</v>
      </c>
      <c r="J150" s="65">
        <f t="shared" si="13"/>
        <v>3119800</v>
      </c>
      <c r="K150" s="65">
        <f t="shared" si="13"/>
        <v>4092700</v>
      </c>
      <c r="L150" s="65">
        <f t="shared" si="13"/>
        <v>0</v>
      </c>
      <c r="M150" s="65">
        <f t="shared" si="13"/>
        <v>0</v>
      </c>
      <c r="N150" s="65">
        <f t="shared" si="13"/>
        <v>4092700</v>
      </c>
    </row>
    <row r="151" spans="1:14" ht="21" customHeight="1" x14ac:dyDescent="0.3">
      <c r="A151" s="109"/>
    </row>
    <row r="152" spans="1:14" ht="21" customHeight="1" x14ac:dyDescent="0.3">
      <c r="A152" s="287" t="s">
        <v>96</v>
      </c>
      <c r="B152" s="287"/>
      <c r="C152" s="287"/>
      <c r="D152" s="287"/>
      <c r="E152" s="287"/>
      <c r="F152" s="287"/>
      <c r="G152" s="287"/>
      <c r="H152" s="287"/>
      <c r="I152" s="287"/>
      <c r="J152" s="287"/>
      <c r="K152" s="287"/>
      <c r="L152" s="287"/>
      <c r="M152" s="287"/>
      <c r="N152" s="287"/>
    </row>
    <row r="153" spans="1:14" ht="16.2" thickBot="1" x14ac:dyDescent="0.35">
      <c r="A153" s="143"/>
      <c r="K153" s="299" t="s">
        <v>33</v>
      </c>
      <c r="L153" s="299"/>
    </row>
    <row r="154" spans="1:14" ht="16.5" customHeight="1" thickBot="1" x14ac:dyDescent="0.35">
      <c r="A154" s="355" t="s">
        <v>92</v>
      </c>
      <c r="B154" s="301" t="s">
        <v>93</v>
      </c>
      <c r="C154" s="301"/>
      <c r="D154" s="302"/>
      <c r="E154" s="310" t="s">
        <v>59</v>
      </c>
      <c r="F154" s="310"/>
      <c r="G154" s="310"/>
      <c r="H154" s="311"/>
      <c r="I154" s="310" t="s">
        <v>60</v>
      </c>
      <c r="J154" s="310"/>
      <c r="K154" s="310"/>
      <c r="L154" s="311"/>
    </row>
    <row r="155" spans="1:14" ht="16.5" customHeight="1" x14ac:dyDescent="0.3">
      <c r="A155" s="356"/>
      <c r="B155" s="304"/>
      <c r="C155" s="304"/>
      <c r="D155" s="305"/>
      <c r="E155" s="58" t="s">
        <v>39</v>
      </c>
      <c r="F155" s="72" t="s">
        <v>40</v>
      </c>
      <c r="G155" s="358" t="s">
        <v>41</v>
      </c>
      <c r="H155" s="72" t="s">
        <v>42</v>
      </c>
      <c r="I155" s="72" t="s">
        <v>39</v>
      </c>
      <c r="J155" s="72" t="s">
        <v>40</v>
      </c>
      <c r="K155" s="297" t="s">
        <v>41</v>
      </c>
      <c r="L155" s="72" t="s">
        <v>42</v>
      </c>
    </row>
    <row r="156" spans="1:14" ht="45.75" customHeight="1" thickBot="1" x14ac:dyDescent="0.35">
      <c r="A156" s="357"/>
      <c r="B156" s="307"/>
      <c r="C156" s="307"/>
      <c r="D156" s="308"/>
      <c r="E156" s="60" t="s">
        <v>43</v>
      </c>
      <c r="F156" s="104" t="s">
        <v>43</v>
      </c>
      <c r="G156" s="298"/>
      <c r="H156" s="104" t="s">
        <v>44</v>
      </c>
      <c r="I156" s="104" t="s">
        <v>43</v>
      </c>
      <c r="J156" s="104" t="s">
        <v>43</v>
      </c>
      <c r="K156" s="298"/>
      <c r="L156" s="104" t="s">
        <v>45</v>
      </c>
    </row>
    <row r="157" spans="1:14" ht="16.2" thickBot="1" x14ac:dyDescent="0.35">
      <c r="A157" s="160">
        <v>1</v>
      </c>
      <c r="B157" s="323">
        <v>2</v>
      </c>
      <c r="C157" s="324"/>
      <c r="D157" s="325"/>
      <c r="E157" s="60">
        <v>3</v>
      </c>
      <c r="F157" s="104">
        <v>4</v>
      </c>
      <c r="G157" s="104">
        <v>5</v>
      </c>
      <c r="H157" s="104">
        <v>6</v>
      </c>
      <c r="I157" s="104">
        <v>7</v>
      </c>
      <c r="J157" s="104">
        <v>8</v>
      </c>
      <c r="K157" s="104">
        <v>9</v>
      </c>
      <c r="L157" s="104">
        <v>10</v>
      </c>
    </row>
    <row r="158" spans="1:14" ht="34.950000000000003" customHeight="1" thickBot="1" x14ac:dyDescent="0.35">
      <c r="A158" s="160"/>
      <c r="B158" s="323" t="s">
        <v>95</v>
      </c>
      <c r="C158" s="324"/>
      <c r="D158" s="325"/>
      <c r="E158" s="65">
        <f>G130</f>
        <v>4395559.8</v>
      </c>
      <c r="F158" s="65">
        <f>H130</f>
        <v>0</v>
      </c>
      <c r="G158" s="65">
        <f>I130</f>
        <v>0</v>
      </c>
      <c r="H158" s="65">
        <f>E158+F158</f>
        <v>4395559.8</v>
      </c>
      <c r="I158" s="65">
        <f>K130</f>
        <v>4720831.2252000012</v>
      </c>
      <c r="J158" s="65">
        <f>L130</f>
        <v>0</v>
      </c>
      <c r="K158" s="65">
        <f>M130</f>
        <v>0</v>
      </c>
      <c r="L158" s="65">
        <f>I158+J158</f>
        <v>4720831.2252000012</v>
      </c>
    </row>
    <row r="159" spans="1:14" ht="16.5" customHeight="1" thickBot="1" x14ac:dyDescent="0.35">
      <c r="A159" s="160"/>
      <c r="B159" s="320" t="s">
        <v>57</v>
      </c>
      <c r="C159" s="321"/>
      <c r="D159" s="322"/>
      <c r="E159" s="65">
        <f>E158</f>
        <v>4395559.8</v>
      </c>
      <c r="F159" s="65">
        <f t="shared" ref="F159:L159" si="14">F158</f>
        <v>0</v>
      </c>
      <c r="G159" s="65">
        <f t="shared" si="14"/>
        <v>0</v>
      </c>
      <c r="H159" s="65">
        <f t="shared" si="14"/>
        <v>4395559.8</v>
      </c>
      <c r="I159" s="65">
        <f t="shared" si="14"/>
        <v>4720831.2252000012</v>
      </c>
      <c r="J159" s="65">
        <f t="shared" si="14"/>
        <v>0</v>
      </c>
      <c r="K159" s="65">
        <f t="shared" si="14"/>
        <v>0</v>
      </c>
      <c r="L159" s="65">
        <f t="shared" si="14"/>
        <v>4720831.2252000012</v>
      </c>
    </row>
    <row r="160" spans="1:14" ht="6.75" customHeight="1" x14ac:dyDescent="0.3">
      <c r="A160" s="109"/>
    </row>
    <row r="161" spans="1:14" ht="15.75" customHeight="1" x14ac:dyDescent="0.3">
      <c r="A161" s="287" t="s">
        <v>97</v>
      </c>
      <c r="B161" s="287"/>
      <c r="C161" s="287"/>
      <c r="D161" s="287"/>
      <c r="E161" s="287"/>
      <c r="F161" s="287"/>
      <c r="G161" s="287"/>
      <c r="H161" s="287"/>
      <c r="I161" s="287"/>
      <c r="J161" s="287"/>
      <c r="K161" s="287"/>
      <c r="L161" s="287"/>
      <c r="M161" s="287"/>
      <c r="N161" s="287"/>
    </row>
    <row r="162" spans="1:14" ht="10.5" customHeight="1" x14ac:dyDescent="0.3">
      <c r="A162" s="53"/>
    </row>
    <row r="163" spans="1:14" ht="15.75" customHeight="1" x14ac:dyDescent="0.3">
      <c r="A163" s="287" t="s">
        <v>98</v>
      </c>
      <c r="B163" s="287"/>
      <c r="C163" s="287"/>
      <c r="D163" s="287"/>
      <c r="E163" s="287"/>
      <c r="F163" s="287"/>
      <c r="G163" s="287"/>
      <c r="H163" s="287"/>
      <c r="I163" s="287"/>
      <c r="J163" s="287"/>
      <c r="K163" s="287"/>
      <c r="L163" s="287"/>
      <c r="M163" s="287"/>
      <c r="N163" s="287"/>
    </row>
    <row r="164" spans="1:14" ht="15.75" customHeight="1" thickBot="1" x14ac:dyDescent="0.35">
      <c r="A164" s="54"/>
      <c r="B164" s="54"/>
      <c r="C164" s="54"/>
      <c r="D164" s="54"/>
      <c r="E164" s="54"/>
      <c r="F164" s="54"/>
      <c r="G164" s="54"/>
      <c r="H164" s="54"/>
      <c r="I164" s="54"/>
      <c r="J164" s="54"/>
      <c r="K164" s="54"/>
      <c r="L164" s="54"/>
      <c r="M164" s="54"/>
      <c r="N164" s="54"/>
    </row>
    <row r="165" spans="1:14" ht="15.75" customHeight="1" thickBot="1" x14ac:dyDescent="0.35">
      <c r="A165" s="355" t="s">
        <v>92</v>
      </c>
      <c r="B165" s="301" t="s">
        <v>99</v>
      </c>
      <c r="C165" s="302"/>
      <c r="D165" s="300" t="s">
        <v>100</v>
      </c>
      <c r="E165" s="363" t="s">
        <v>101</v>
      </c>
      <c r="F165" s="324" t="s">
        <v>36</v>
      </c>
      <c r="G165" s="324"/>
      <c r="H165" s="325"/>
      <c r="I165" s="323" t="s">
        <v>37</v>
      </c>
      <c r="J165" s="324"/>
      <c r="K165" s="325"/>
      <c r="L165" s="323" t="s">
        <v>64</v>
      </c>
      <c r="M165" s="324"/>
      <c r="N165" s="325"/>
    </row>
    <row r="166" spans="1:14" ht="15.75" customHeight="1" x14ac:dyDescent="0.3">
      <c r="A166" s="356"/>
      <c r="B166" s="304"/>
      <c r="C166" s="305"/>
      <c r="D166" s="303"/>
      <c r="E166" s="364"/>
      <c r="F166" s="161" t="s">
        <v>39</v>
      </c>
      <c r="G166" s="72" t="s">
        <v>40</v>
      </c>
      <c r="H166" s="162" t="s">
        <v>42</v>
      </c>
      <c r="I166" s="72" t="s">
        <v>39</v>
      </c>
      <c r="J166" s="72" t="s">
        <v>40</v>
      </c>
      <c r="K166" s="162" t="s">
        <v>42</v>
      </c>
      <c r="L166" s="72" t="s">
        <v>39</v>
      </c>
      <c r="M166" s="72" t="s">
        <v>40</v>
      </c>
      <c r="N166" s="162" t="s">
        <v>42</v>
      </c>
    </row>
    <row r="167" spans="1:14" ht="15.75" customHeight="1" thickBot="1" x14ac:dyDescent="0.35">
      <c r="A167" s="356"/>
      <c r="B167" s="307"/>
      <c r="C167" s="308"/>
      <c r="D167" s="306"/>
      <c r="E167" s="365"/>
      <c r="F167" s="163" t="s">
        <v>43</v>
      </c>
      <c r="G167" s="104" t="s">
        <v>43</v>
      </c>
      <c r="H167" s="163" t="s">
        <v>102</v>
      </c>
      <c r="I167" s="104" t="s">
        <v>43</v>
      </c>
      <c r="J167" s="104" t="s">
        <v>43</v>
      </c>
      <c r="K167" s="163" t="s">
        <v>103</v>
      </c>
      <c r="L167" s="104" t="s">
        <v>43</v>
      </c>
      <c r="M167" s="104" t="s">
        <v>43</v>
      </c>
      <c r="N167" s="163" t="s">
        <v>103</v>
      </c>
    </row>
    <row r="168" spans="1:14" ht="15.75" customHeight="1" thickBot="1" x14ac:dyDescent="0.35">
      <c r="A168" s="164">
        <v>1</v>
      </c>
      <c r="B168" s="324">
        <v>2</v>
      </c>
      <c r="C168" s="325"/>
      <c r="D168" s="97">
        <v>3</v>
      </c>
      <c r="E168" s="96">
        <v>4</v>
      </c>
      <c r="F168" s="104">
        <v>5</v>
      </c>
      <c r="G168" s="104">
        <v>6</v>
      </c>
      <c r="H168" s="165">
        <v>7</v>
      </c>
      <c r="I168" s="104">
        <v>8</v>
      </c>
      <c r="J168" s="104">
        <v>9</v>
      </c>
      <c r="K168" s="104">
        <v>10</v>
      </c>
      <c r="L168" s="104">
        <v>8</v>
      </c>
      <c r="M168" s="104">
        <v>9</v>
      </c>
      <c r="N168" s="104">
        <v>10</v>
      </c>
    </row>
    <row r="169" spans="1:14" ht="15.6" customHeight="1" thickBot="1" x14ac:dyDescent="0.35">
      <c r="A169" s="166"/>
      <c r="B169" s="366" t="s">
        <v>104</v>
      </c>
      <c r="C169" s="367"/>
      <c r="D169" s="18"/>
      <c r="E169" s="19"/>
      <c r="F169" s="104"/>
      <c r="G169" s="113"/>
      <c r="H169" s="27"/>
      <c r="I169" s="104"/>
      <c r="J169" s="104"/>
      <c r="K169" s="104"/>
      <c r="L169" s="104"/>
      <c r="M169" s="104"/>
      <c r="N169" s="104"/>
    </row>
    <row r="170" spans="1:14" ht="15.75" customHeight="1" thickBot="1" x14ac:dyDescent="0.35">
      <c r="A170" s="166">
        <v>1</v>
      </c>
      <c r="B170" s="326" t="s">
        <v>106</v>
      </c>
      <c r="C170" s="328"/>
      <c r="D170" s="18" t="s">
        <v>107</v>
      </c>
      <c r="E170" s="370" t="s">
        <v>108</v>
      </c>
      <c r="F170" s="167">
        <v>704.75</v>
      </c>
      <c r="G170" s="168">
        <v>0</v>
      </c>
      <c r="H170" s="30">
        <f>SUM(F170:G170)</f>
        <v>704.75</v>
      </c>
      <c r="I170" s="128">
        <v>700.5</v>
      </c>
      <c r="J170" s="167">
        <v>0</v>
      </c>
      <c r="K170" s="128">
        <f>SUM(I170:J170)</f>
        <v>700.5</v>
      </c>
      <c r="L170" s="128">
        <v>772.25</v>
      </c>
      <c r="M170" s="167">
        <v>0</v>
      </c>
      <c r="N170" s="167">
        <f>SUM(L170:M170)</f>
        <v>772.25</v>
      </c>
    </row>
    <row r="171" spans="1:14" ht="15.75" customHeight="1" thickBot="1" x14ac:dyDescent="0.35">
      <c r="A171" s="166">
        <v>2</v>
      </c>
      <c r="B171" s="326" t="s">
        <v>109</v>
      </c>
      <c r="C171" s="328"/>
      <c r="D171" s="18" t="s">
        <v>107</v>
      </c>
      <c r="E171" s="371"/>
      <c r="F171" s="167">
        <v>218</v>
      </c>
      <c r="G171" s="169">
        <v>0</v>
      </c>
      <c r="H171" s="30">
        <f>SUM(F171:G171)</f>
        <v>218</v>
      </c>
      <c r="I171" s="128">
        <v>213.75</v>
      </c>
      <c r="J171" s="170">
        <v>0</v>
      </c>
      <c r="K171" s="128">
        <f>SUM(I171:J171)</f>
        <v>213.75</v>
      </c>
      <c r="L171" s="128">
        <v>233.25</v>
      </c>
      <c r="M171" s="170">
        <v>0</v>
      </c>
      <c r="N171" s="167">
        <f>SUM(L171:M171)</f>
        <v>233.25</v>
      </c>
    </row>
    <row r="172" spans="1:14" s="456" customFormat="1" ht="15.75" customHeight="1" thickBot="1" x14ac:dyDescent="0.35">
      <c r="A172" s="446"/>
      <c r="B172" s="444" t="s">
        <v>110</v>
      </c>
      <c r="C172" s="445"/>
      <c r="D172" s="449" t="s">
        <v>107</v>
      </c>
      <c r="E172" s="457" t="s">
        <v>111</v>
      </c>
      <c r="F172" s="458"/>
      <c r="G172" s="459"/>
      <c r="H172" s="460"/>
      <c r="I172" s="461">
        <v>138.75</v>
      </c>
      <c r="J172" s="455">
        <v>0</v>
      </c>
      <c r="K172" s="461">
        <f>SUM(I172:J172)</f>
        <v>138.75</v>
      </c>
      <c r="L172" s="461">
        <v>146</v>
      </c>
      <c r="M172" s="455">
        <v>0</v>
      </c>
      <c r="N172" s="458">
        <f t="shared" ref="N172:N173" si="15">SUM(L172:M172)</f>
        <v>146</v>
      </c>
    </row>
    <row r="173" spans="1:14" s="456" customFormat="1" ht="15.75" customHeight="1" thickBot="1" x14ac:dyDescent="0.35">
      <c r="A173" s="446"/>
      <c r="B173" s="444" t="s">
        <v>112</v>
      </c>
      <c r="C173" s="445"/>
      <c r="D173" s="449" t="s">
        <v>107</v>
      </c>
      <c r="E173" s="457" t="s">
        <v>111</v>
      </c>
      <c r="F173" s="458"/>
      <c r="G173" s="459"/>
      <c r="H173" s="460"/>
      <c r="I173" s="461">
        <v>75</v>
      </c>
      <c r="J173" s="455">
        <v>0</v>
      </c>
      <c r="K173" s="461">
        <f>SUM(I173:J173)</f>
        <v>75</v>
      </c>
      <c r="L173" s="461">
        <v>87.25</v>
      </c>
      <c r="M173" s="455">
        <v>0</v>
      </c>
      <c r="N173" s="458">
        <f t="shared" si="15"/>
        <v>87.25</v>
      </c>
    </row>
    <row r="174" spans="1:14" s="480" customFormat="1" ht="29.4" customHeight="1" thickBot="1" x14ac:dyDescent="0.35">
      <c r="A174" s="469">
        <v>3</v>
      </c>
      <c r="B174" s="470" t="s">
        <v>274</v>
      </c>
      <c r="C174" s="471"/>
      <c r="D174" s="472" t="s">
        <v>277</v>
      </c>
      <c r="E174" s="473"/>
      <c r="F174" s="474"/>
      <c r="G174" s="475"/>
      <c r="H174" s="476"/>
      <c r="I174" s="477">
        <v>3119800</v>
      </c>
      <c r="J174" s="478"/>
      <c r="K174" s="477"/>
      <c r="L174" s="477">
        <v>4092700</v>
      </c>
      <c r="M174" s="478"/>
      <c r="N174" s="479"/>
    </row>
    <row r="175" spans="1:14" ht="15.75" customHeight="1" thickBot="1" x14ac:dyDescent="0.35">
      <c r="A175" s="166"/>
      <c r="B175" s="21" t="s">
        <v>113</v>
      </c>
      <c r="C175" s="22"/>
      <c r="D175" s="18"/>
      <c r="E175" s="19"/>
      <c r="F175" s="72"/>
      <c r="G175" s="113"/>
      <c r="H175" s="31"/>
      <c r="I175" s="104"/>
      <c r="J175" s="104"/>
      <c r="K175" s="104"/>
      <c r="L175" s="104"/>
      <c r="M175" s="104"/>
      <c r="N175" s="104"/>
    </row>
    <row r="176" spans="1:14" ht="15.75" customHeight="1" thickBot="1" x14ac:dyDescent="0.35">
      <c r="A176" s="166">
        <v>4</v>
      </c>
      <c r="B176" s="368" t="s">
        <v>105</v>
      </c>
      <c r="C176" s="369"/>
      <c r="D176" s="279" t="s">
        <v>123</v>
      </c>
      <c r="E176" s="19" t="s">
        <v>273</v>
      </c>
      <c r="F176" s="278">
        <v>6</v>
      </c>
      <c r="G176" s="278"/>
      <c r="H176" s="31">
        <v>6</v>
      </c>
      <c r="I176" s="104">
        <v>6</v>
      </c>
      <c r="J176" s="104"/>
      <c r="K176" s="104">
        <v>6</v>
      </c>
      <c r="L176" s="104">
        <v>6</v>
      </c>
      <c r="M176" s="104"/>
      <c r="N176" s="104">
        <v>6</v>
      </c>
    </row>
    <row r="177" spans="1:14" ht="15.75" customHeight="1" thickBot="1" x14ac:dyDescent="0.35">
      <c r="A177" s="166">
        <v>5</v>
      </c>
      <c r="B177" s="326" t="s">
        <v>114</v>
      </c>
      <c r="C177" s="328"/>
      <c r="D177" s="18" t="s">
        <v>115</v>
      </c>
      <c r="E177" s="19" t="s">
        <v>108</v>
      </c>
      <c r="F177" s="96">
        <v>282448</v>
      </c>
      <c r="G177" s="34">
        <v>0</v>
      </c>
      <c r="H177" s="31">
        <f>F177</f>
        <v>282448</v>
      </c>
      <c r="I177" s="104">
        <v>283579</v>
      </c>
      <c r="J177" s="104">
        <v>0</v>
      </c>
      <c r="K177" s="104">
        <f>SUM(I177:J177)</f>
        <v>283579</v>
      </c>
      <c r="L177" s="104">
        <v>283579</v>
      </c>
      <c r="M177" s="104">
        <v>0</v>
      </c>
      <c r="N177" s="170">
        <f>L177+M177</f>
        <v>283579</v>
      </c>
    </row>
    <row r="178" spans="1:14" s="456" customFormat="1" ht="31.2" customHeight="1" thickBot="1" x14ac:dyDescent="0.35">
      <c r="A178" s="446"/>
      <c r="B178" s="447" t="s">
        <v>116</v>
      </c>
      <c r="C178" s="448"/>
      <c r="D178" s="449" t="s">
        <v>115</v>
      </c>
      <c r="E178" s="450" t="s">
        <v>108</v>
      </c>
      <c r="F178" s="451"/>
      <c r="G178" s="452"/>
      <c r="H178" s="453"/>
      <c r="I178" s="454">
        <v>237950</v>
      </c>
      <c r="J178" s="454">
        <v>0</v>
      </c>
      <c r="K178" s="454">
        <f>SUM(I178:J178)</f>
        <v>237950</v>
      </c>
      <c r="L178" s="454">
        <v>237950</v>
      </c>
      <c r="M178" s="454">
        <v>0</v>
      </c>
      <c r="N178" s="455">
        <f t="shared" ref="N178:N181" si="16">L178+M178</f>
        <v>237950</v>
      </c>
    </row>
    <row r="179" spans="1:14" s="456" customFormat="1" ht="15" customHeight="1" thickBot="1" x14ac:dyDescent="0.35">
      <c r="A179" s="446"/>
      <c r="B179" s="462"/>
      <c r="C179" s="463" t="s">
        <v>117</v>
      </c>
      <c r="D179" s="464"/>
      <c r="E179" s="457"/>
      <c r="F179" s="451"/>
      <c r="G179" s="446"/>
      <c r="H179" s="453"/>
      <c r="I179" s="454"/>
      <c r="J179" s="454"/>
      <c r="K179" s="454"/>
      <c r="L179" s="454"/>
      <c r="M179" s="454"/>
      <c r="N179" s="455">
        <f t="shared" si="16"/>
        <v>0</v>
      </c>
    </row>
    <row r="180" spans="1:14" s="456" customFormat="1" ht="18.600000000000001" customHeight="1" thickBot="1" x14ac:dyDescent="0.35">
      <c r="A180" s="446"/>
      <c r="B180" s="465" t="s">
        <v>118</v>
      </c>
      <c r="C180" s="466"/>
      <c r="D180" s="449" t="s">
        <v>115</v>
      </c>
      <c r="E180" s="457" t="s">
        <v>119</v>
      </c>
      <c r="F180" s="451"/>
      <c r="G180" s="446"/>
      <c r="H180" s="453"/>
      <c r="I180" s="454">
        <v>189855</v>
      </c>
      <c r="J180" s="454">
        <v>0</v>
      </c>
      <c r="K180" s="454">
        <f>SUM(I180:J180)</f>
        <v>189855</v>
      </c>
      <c r="L180" s="454">
        <v>189855</v>
      </c>
      <c r="M180" s="454">
        <v>0</v>
      </c>
      <c r="N180" s="455">
        <f t="shared" si="16"/>
        <v>189855</v>
      </c>
    </row>
    <row r="181" spans="1:14" s="456" customFormat="1" ht="27" customHeight="1" thickBot="1" x14ac:dyDescent="0.35">
      <c r="A181" s="446"/>
      <c r="B181" s="447" t="s">
        <v>120</v>
      </c>
      <c r="C181" s="448"/>
      <c r="D181" s="449" t="s">
        <v>115</v>
      </c>
      <c r="E181" s="457" t="s">
        <v>119</v>
      </c>
      <c r="F181" s="467"/>
      <c r="G181" s="468"/>
      <c r="H181" s="453"/>
      <c r="I181" s="454">
        <v>48095</v>
      </c>
      <c r="J181" s="454">
        <v>0</v>
      </c>
      <c r="K181" s="454">
        <f>SUM(I181:J181)</f>
        <v>48095</v>
      </c>
      <c r="L181" s="454">
        <v>48095</v>
      </c>
      <c r="M181" s="454">
        <v>0</v>
      </c>
      <c r="N181" s="455">
        <f t="shared" si="16"/>
        <v>48095</v>
      </c>
    </row>
    <row r="182" spans="1:14" ht="15.75" customHeight="1" thickBot="1" x14ac:dyDescent="0.35">
      <c r="A182" s="166"/>
      <c r="B182" s="372" t="s">
        <v>121</v>
      </c>
      <c r="C182" s="373"/>
      <c r="D182" s="23"/>
      <c r="E182" s="19"/>
      <c r="F182" s="96"/>
      <c r="G182" s="113"/>
      <c r="H182" s="35"/>
      <c r="I182" s="104"/>
      <c r="J182" s="104"/>
      <c r="K182" s="104"/>
      <c r="L182" s="104"/>
      <c r="M182" s="104"/>
      <c r="N182" s="104"/>
    </row>
    <row r="183" spans="1:14" ht="36.6" customHeight="1" thickBot="1" x14ac:dyDescent="0.35">
      <c r="A183" s="166">
        <v>6</v>
      </c>
      <c r="B183" s="374" t="s">
        <v>122</v>
      </c>
      <c r="C183" s="375"/>
      <c r="D183" s="23" t="s">
        <v>123</v>
      </c>
      <c r="E183" s="172" t="s">
        <v>124</v>
      </c>
      <c r="F183" s="96">
        <v>1684</v>
      </c>
      <c r="G183" s="113">
        <v>0</v>
      </c>
      <c r="H183" s="35">
        <f>F183+G183</f>
        <v>1684</v>
      </c>
      <c r="I183" s="104"/>
      <c r="J183" s="104"/>
      <c r="K183" s="104"/>
      <c r="L183" s="104"/>
      <c r="M183" s="104"/>
      <c r="N183" s="104"/>
    </row>
    <row r="184" spans="1:14" ht="30" customHeight="1" thickBot="1" x14ac:dyDescent="0.35">
      <c r="A184" s="166">
        <v>7</v>
      </c>
      <c r="B184" s="374" t="s">
        <v>125</v>
      </c>
      <c r="C184" s="375"/>
      <c r="D184" s="23" t="s">
        <v>123</v>
      </c>
      <c r="E184" s="172" t="s">
        <v>124</v>
      </c>
      <c r="F184" s="96">
        <v>583</v>
      </c>
      <c r="G184" s="113">
        <v>0</v>
      </c>
      <c r="H184" s="35">
        <f>F184+G184</f>
        <v>583</v>
      </c>
      <c r="I184" s="104"/>
      <c r="J184" s="104"/>
      <c r="K184" s="104"/>
      <c r="L184" s="104"/>
      <c r="M184" s="104"/>
      <c r="N184" s="104"/>
    </row>
    <row r="185" spans="1:14" ht="24.6" customHeight="1" thickBot="1" x14ac:dyDescent="0.35">
      <c r="A185" s="166">
        <v>8</v>
      </c>
      <c r="B185" s="374" t="s">
        <v>126</v>
      </c>
      <c r="C185" s="375"/>
      <c r="D185" s="23" t="s">
        <v>123</v>
      </c>
      <c r="E185" s="172" t="s">
        <v>127</v>
      </c>
      <c r="F185" s="96">
        <v>3.6</v>
      </c>
      <c r="G185" s="113">
        <v>0</v>
      </c>
      <c r="H185" s="35">
        <f>F185+G185</f>
        <v>3.6</v>
      </c>
      <c r="I185" s="104"/>
      <c r="J185" s="104"/>
      <c r="K185" s="104"/>
      <c r="L185" s="104"/>
      <c r="M185" s="104"/>
      <c r="N185" s="104"/>
    </row>
    <row r="186" spans="1:14" s="456" customFormat="1" ht="34.950000000000003" customHeight="1" thickBot="1" x14ac:dyDescent="0.35">
      <c r="A186" s="446"/>
      <c r="B186" s="481" t="s">
        <v>128</v>
      </c>
      <c r="C186" s="482"/>
      <c r="D186" s="464" t="s">
        <v>123</v>
      </c>
      <c r="E186" s="450" t="s">
        <v>124</v>
      </c>
      <c r="F186" s="451"/>
      <c r="G186" s="483"/>
      <c r="H186" s="453"/>
      <c r="I186" s="454">
        <v>1556</v>
      </c>
      <c r="J186" s="454">
        <v>0</v>
      </c>
      <c r="K186" s="454">
        <f>SUM(I186:J186)</f>
        <v>1556</v>
      </c>
      <c r="L186" s="454">
        <v>1556</v>
      </c>
      <c r="M186" s="454">
        <v>0</v>
      </c>
      <c r="N186" s="454">
        <f>L186+M186</f>
        <v>1556</v>
      </c>
    </row>
    <row r="187" spans="1:14" s="456" customFormat="1" ht="24.6" customHeight="1" thickBot="1" x14ac:dyDescent="0.35">
      <c r="A187" s="446"/>
      <c r="B187" s="481" t="s">
        <v>129</v>
      </c>
      <c r="C187" s="482"/>
      <c r="D187" s="464" t="s">
        <v>123</v>
      </c>
      <c r="E187" s="450" t="s">
        <v>124</v>
      </c>
      <c r="F187" s="451"/>
      <c r="G187" s="483"/>
      <c r="H187" s="453"/>
      <c r="I187" s="454">
        <v>540</v>
      </c>
      <c r="J187" s="454">
        <v>0</v>
      </c>
      <c r="K187" s="454">
        <f>SUM(I187:J187)</f>
        <v>540</v>
      </c>
      <c r="L187" s="454">
        <v>540</v>
      </c>
      <c r="M187" s="454">
        <v>0</v>
      </c>
      <c r="N187" s="454">
        <f>L187+M187</f>
        <v>540</v>
      </c>
    </row>
    <row r="188" spans="1:14" s="480" customFormat="1" ht="29.4" customHeight="1" thickBot="1" x14ac:dyDescent="0.35">
      <c r="A188" s="469">
        <v>9</v>
      </c>
      <c r="B188" s="470" t="s">
        <v>275</v>
      </c>
      <c r="C188" s="471"/>
      <c r="D188" s="472"/>
      <c r="E188" s="473"/>
      <c r="F188" s="474"/>
      <c r="G188" s="475"/>
      <c r="H188" s="476"/>
      <c r="I188" s="477">
        <f>I174/I176</f>
        <v>519966.66666666669</v>
      </c>
      <c r="J188" s="478"/>
      <c r="K188" s="477"/>
      <c r="L188" s="477">
        <f>L174/L176</f>
        <v>682116.66666666663</v>
      </c>
      <c r="M188" s="478"/>
      <c r="N188" s="479"/>
    </row>
    <row r="189" spans="1:14" ht="15.75" customHeight="1" thickBot="1" x14ac:dyDescent="0.35">
      <c r="A189" s="166"/>
      <c r="B189" s="372" t="s">
        <v>130</v>
      </c>
      <c r="C189" s="373"/>
      <c r="D189" s="23"/>
      <c r="E189" s="20"/>
      <c r="F189" s="96"/>
      <c r="G189" s="113"/>
      <c r="H189" s="35"/>
      <c r="I189" s="104"/>
      <c r="J189" s="104"/>
      <c r="K189" s="104"/>
      <c r="L189" s="104"/>
      <c r="M189" s="104"/>
      <c r="N189" s="104"/>
    </row>
    <row r="190" spans="1:14" ht="39.6" customHeight="1" thickBot="1" x14ac:dyDescent="0.35">
      <c r="A190" s="166">
        <v>10</v>
      </c>
      <c r="B190" s="374" t="s">
        <v>131</v>
      </c>
      <c r="C190" s="375"/>
      <c r="D190" s="18" t="s">
        <v>132</v>
      </c>
      <c r="E190" s="172" t="s">
        <v>133</v>
      </c>
      <c r="F190" s="96">
        <v>95.6</v>
      </c>
      <c r="G190" s="113">
        <v>0</v>
      </c>
      <c r="H190" s="96">
        <f>SUM(F190:G190)</f>
        <v>95.6</v>
      </c>
      <c r="I190" s="104">
        <v>97</v>
      </c>
      <c r="J190" s="104">
        <v>0</v>
      </c>
      <c r="K190" s="104">
        <f>SUM(I190:J190)</f>
        <v>97</v>
      </c>
      <c r="L190" s="104">
        <v>97</v>
      </c>
      <c r="M190" s="104">
        <v>0</v>
      </c>
      <c r="N190" s="104">
        <f>L190+M190</f>
        <v>97</v>
      </c>
    </row>
    <row r="191" spans="1:14" ht="40.950000000000003" customHeight="1" thickBot="1" x14ac:dyDescent="0.35">
      <c r="A191" s="166">
        <v>11</v>
      </c>
      <c r="B191" s="374" t="s">
        <v>134</v>
      </c>
      <c r="C191" s="375"/>
      <c r="D191" s="18" t="s">
        <v>132</v>
      </c>
      <c r="E191" s="172" t="s">
        <v>135</v>
      </c>
      <c r="F191" s="104">
        <v>54</v>
      </c>
      <c r="G191" s="113">
        <v>0</v>
      </c>
      <c r="H191" s="96">
        <f>SUM(F191:G191)</f>
        <v>54</v>
      </c>
      <c r="I191" s="104">
        <v>54</v>
      </c>
      <c r="J191" s="104">
        <v>0</v>
      </c>
      <c r="K191" s="104">
        <f>SUM(I191:J191)</f>
        <v>54</v>
      </c>
      <c r="L191" s="104">
        <v>54</v>
      </c>
      <c r="M191" s="104">
        <v>0</v>
      </c>
      <c r="N191" s="104">
        <f t="shared" ref="N191:N193" si="17">L191+M191</f>
        <v>54</v>
      </c>
    </row>
    <row r="192" spans="1:14" ht="40.950000000000003" customHeight="1" thickBot="1" x14ac:dyDescent="0.35">
      <c r="A192" s="166">
        <v>12</v>
      </c>
      <c r="B192" s="374" t="s">
        <v>136</v>
      </c>
      <c r="C192" s="375"/>
      <c r="D192" s="18" t="s">
        <v>132</v>
      </c>
      <c r="E192" s="172" t="s">
        <v>133</v>
      </c>
      <c r="F192" s="104">
        <v>98.2</v>
      </c>
      <c r="G192" s="113">
        <v>0</v>
      </c>
      <c r="H192" s="96">
        <f>SUM(F192:G192)</f>
        <v>98.2</v>
      </c>
      <c r="I192" s="104">
        <v>99.9</v>
      </c>
      <c r="J192" s="104">
        <v>0</v>
      </c>
      <c r="K192" s="104">
        <f>SUM(I192:J192)</f>
        <v>99.9</v>
      </c>
      <c r="L192" s="104">
        <v>99.9</v>
      </c>
      <c r="M192" s="104">
        <v>0</v>
      </c>
      <c r="N192" s="104">
        <f t="shared" si="17"/>
        <v>99.9</v>
      </c>
    </row>
    <row r="193" spans="1:16" ht="52.95" customHeight="1" thickBot="1" x14ac:dyDescent="0.35">
      <c r="A193" s="166">
        <v>13</v>
      </c>
      <c r="B193" s="374" t="s">
        <v>137</v>
      </c>
      <c r="C193" s="375"/>
      <c r="D193" s="18" t="s">
        <v>132</v>
      </c>
      <c r="E193" s="172" t="s">
        <v>133</v>
      </c>
      <c r="F193" s="104">
        <v>80</v>
      </c>
      <c r="G193" s="113">
        <v>0</v>
      </c>
      <c r="H193" s="96">
        <f>SUM(F193:G193)</f>
        <v>80</v>
      </c>
      <c r="I193" s="104">
        <v>72</v>
      </c>
      <c r="J193" s="104">
        <v>0</v>
      </c>
      <c r="K193" s="104">
        <f>SUM(I193:J193)</f>
        <v>72</v>
      </c>
      <c r="L193" s="104">
        <v>72</v>
      </c>
      <c r="M193" s="104">
        <v>0</v>
      </c>
      <c r="N193" s="104">
        <f t="shared" si="17"/>
        <v>72</v>
      </c>
    </row>
    <row r="194" spans="1:16" s="480" customFormat="1" ht="29.4" customHeight="1" thickBot="1" x14ac:dyDescent="0.35">
      <c r="A194" s="469">
        <v>14</v>
      </c>
      <c r="B194" s="470" t="s">
        <v>276</v>
      </c>
      <c r="C194" s="471"/>
      <c r="D194" s="472" t="s">
        <v>132</v>
      </c>
      <c r="E194" s="473"/>
      <c r="F194" s="474"/>
      <c r="G194" s="475"/>
      <c r="H194" s="476"/>
      <c r="I194" s="477"/>
      <c r="J194" s="478"/>
      <c r="K194" s="477"/>
      <c r="L194" s="477"/>
      <c r="M194" s="478"/>
      <c r="N194" s="479"/>
    </row>
    <row r="195" spans="1:16" ht="42.6" customHeight="1" x14ac:dyDescent="0.3">
      <c r="A195" s="34"/>
      <c r="B195" s="24"/>
      <c r="C195" s="24"/>
      <c r="D195" s="25"/>
      <c r="E195" s="26"/>
      <c r="F195" s="34"/>
      <c r="G195" s="34"/>
      <c r="H195" s="34"/>
      <c r="I195" s="34"/>
      <c r="J195" s="34"/>
      <c r="K195" s="34"/>
      <c r="L195" s="34"/>
      <c r="M195" s="34"/>
      <c r="N195" s="34"/>
    </row>
    <row r="196" spans="1:16" ht="15.75" customHeight="1" x14ac:dyDescent="0.3">
      <c r="A196" s="54"/>
      <c r="B196" s="54"/>
      <c r="C196" s="54"/>
      <c r="D196" s="54"/>
      <c r="E196" s="54"/>
      <c r="F196" s="54"/>
      <c r="G196" s="54"/>
      <c r="H196" s="54"/>
      <c r="I196" s="54"/>
      <c r="J196" s="54"/>
      <c r="K196" s="54"/>
      <c r="L196" s="54"/>
      <c r="M196" s="54"/>
      <c r="N196" s="54"/>
    </row>
    <row r="197" spans="1:16" ht="15" customHeight="1" x14ac:dyDescent="0.3">
      <c r="A197" s="287" t="s">
        <v>138</v>
      </c>
      <c r="B197" s="287"/>
      <c r="C197" s="287"/>
      <c r="D197" s="287"/>
      <c r="E197" s="287"/>
      <c r="F197" s="287"/>
      <c r="G197" s="287"/>
      <c r="H197" s="287"/>
      <c r="I197" s="287"/>
      <c r="J197" s="287"/>
      <c r="K197" s="287"/>
      <c r="L197" s="287"/>
      <c r="M197" s="287"/>
      <c r="N197" s="287"/>
    </row>
    <row r="198" spans="1:16" ht="15" customHeight="1" thickBot="1" x14ac:dyDescent="0.35">
      <c r="A198" s="54"/>
      <c r="B198" s="54"/>
      <c r="C198" s="54"/>
      <c r="D198" s="54"/>
      <c r="E198" s="54"/>
      <c r="F198" s="54"/>
      <c r="G198" s="54"/>
      <c r="H198" s="54"/>
      <c r="I198" s="54"/>
      <c r="J198" s="54"/>
      <c r="K198" s="54"/>
      <c r="L198" s="54"/>
      <c r="M198" s="54"/>
      <c r="N198" s="54"/>
    </row>
    <row r="199" spans="1:16" ht="15.75" customHeight="1" thickBot="1" x14ac:dyDescent="0.35">
      <c r="A199" s="355" t="s">
        <v>92</v>
      </c>
      <c r="B199" s="301" t="s">
        <v>99</v>
      </c>
      <c r="C199" s="302"/>
      <c r="D199" s="300" t="s">
        <v>100</v>
      </c>
      <c r="E199" s="363" t="s">
        <v>101</v>
      </c>
      <c r="F199" s="323" t="s">
        <v>59</v>
      </c>
      <c r="G199" s="324"/>
      <c r="H199" s="325"/>
      <c r="I199" s="323" t="s">
        <v>60</v>
      </c>
      <c r="J199" s="324"/>
      <c r="K199" s="325"/>
      <c r="L199" s="304"/>
      <c r="M199" s="304"/>
      <c r="N199" s="304"/>
      <c r="O199" s="173"/>
      <c r="P199" s="173"/>
    </row>
    <row r="200" spans="1:16" ht="15.75" customHeight="1" x14ac:dyDescent="0.3">
      <c r="A200" s="356"/>
      <c r="B200" s="304"/>
      <c r="C200" s="305"/>
      <c r="D200" s="303"/>
      <c r="E200" s="364"/>
      <c r="F200" s="92" t="s">
        <v>39</v>
      </c>
      <c r="G200" s="72" t="s">
        <v>40</v>
      </c>
      <c r="H200" s="162" t="s">
        <v>42</v>
      </c>
      <c r="I200" s="72" t="s">
        <v>39</v>
      </c>
      <c r="J200" s="72" t="s">
        <v>40</v>
      </c>
      <c r="K200" s="162" t="s">
        <v>42</v>
      </c>
      <c r="L200" s="34"/>
      <c r="M200" s="34"/>
      <c r="N200" s="34"/>
      <c r="O200" s="173"/>
      <c r="P200" s="173"/>
    </row>
    <row r="201" spans="1:16" ht="15.75" customHeight="1" thickBot="1" x14ac:dyDescent="0.35">
      <c r="A201" s="356"/>
      <c r="B201" s="307"/>
      <c r="C201" s="308"/>
      <c r="D201" s="306"/>
      <c r="E201" s="365"/>
      <c r="F201" s="171" t="s">
        <v>43</v>
      </c>
      <c r="G201" s="104" t="s">
        <v>43</v>
      </c>
      <c r="H201" s="163" t="s">
        <v>102</v>
      </c>
      <c r="I201" s="104" t="s">
        <v>43</v>
      </c>
      <c r="J201" s="104" t="s">
        <v>43</v>
      </c>
      <c r="K201" s="163" t="s">
        <v>103</v>
      </c>
      <c r="L201" s="34"/>
      <c r="M201" s="34"/>
      <c r="N201" s="34"/>
      <c r="O201" s="173"/>
      <c r="P201" s="173"/>
    </row>
    <row r="202" spans="1:16" ht="15.75" customHeight="1" thickBot="1" x14ac:dyDescent="0.35">
      <c r="A202" s="164">
        <v>1</v>
      </c>
      <c r="B202" s="324">
        <v>2</v>
      </c>
      <c r="C202" s="325"/>
      <c r="D202" s="97">
        <v>3</v>
      </c>
      <c r="E202" s="171">
        <v>4</v>
      </c>
      <c r="F202" s="151">
        <v>5</v>
      </c>
      <c r="G202" s="104">
        <v>6</v>
      </c>
      <c r="H202" s="165">
        <v>7</v>
      </c>
      <c r="I202" s="104">
        <v>8</v>
      </c>
      <c r="J202" s="104">
        <v>9</v>
      </c>
      <c r="K202" s="174">
        <v>10</v>
      </c>
      <c r="L202" s="34"/>
      <c r="M202" s="34"/>
      <c r="N202" s="34"/>
      <c r="O202" s="173"/>
      <c r="P202" s="173"/>
    </row>
    <row r="203" spans="1:16" ht="15.75" customHeight="1" thickBot="1" x14ac:dyDescent="0.35">
      <c r="A203" s="166"/>
      <c r="B203" s="366" t="s">
        <v>104</v>
      </c>
      <c r="C203" s="367"/>
      <c r="D203" s="18"/>
      <c r="E203" s="19"/>
      <c r="F203" s="151"/>
      <c r="G203" s="113"/>
      <c r="H203" s="27"/>
      <c r="I203" s="104"/>
      <c r="J203" s="104"/>
      <c r="K203" s="174"/>
      <c r="L203" s="34"/>
      <c r="M203" s="34"/>
      <c r="N203" s="34"/>
      <c r="O203" s="173"/>
      <c r="P203" s="173"/>
    </row>
    <row r="204" spans="1:16" ht="15.75" customHeight="1" thickBot="1" x14ac:dyDescent="0.35">
      <c r="A204" s="166"/>
      <c r="B204" s="28" t="s">
        <v>106</v>
      </c>
      <c r="C204" s="29"/>
      <c r="D204" s="18" t="s">
        <v>107</v>
      </c>
      <c r="E204" s="370" t="s">
        <v>108</v>
      </c>
      <c r="F204" s="175">
        <v>772.25</v>
      </c>
      <c r="G204" s="168">
        <v>0</v>
      </c>
      <c r="H204" s="30">
        <f>SUM(F204:G204)</f>
        <v>772.25</v>
      </c>
      <c r="I204" s="128">
        <v>772.25</v>
      </c>
      <c r="J204" s="167">
        <v>0</v>
      </c>
      <c r="K204" s="176">
        <f>SUM(I204:J204)</f>
        <v>772.25</v>
      </c>
      <c r="L204" s="177"/>
      <c r="M204" s="178"/>
      <c r="N204" s="178"/>
      <c r="O204" s="173"/>
      <c r="P204" s="173"/>
    </row>
    <row r="205" spans="1:16" ht="15.75" customHeight="1" thickBot="1" x14ac:dyDescent="0.35">
      <c r="A205" s="166"/>
      <c r="B205" s="326" t="s">
        <v>109</v>
      </c>
      <c r="C205" s="328"/>
      <c r="D205" s="18" t="s">
        <v>107</v>
      </c>
      <c r="E205" s="376"/>
      <c r="F205" s="175">
        <v>233.25</v>
      </c>
      <c r="G205" s="169">
        <v>0</v>
      </c>
      <c r="H205" s="30">
        <f>SUM(F205:G205)</f>
        <v>233.25</v>
      </c>
      <c r="I205" s="128">
        <v>233.25</v>
      </c>
      <c r="J205" s="170">
        <v>0</v>
      </c>
      <c r="K205" s="176">
        <f>SUM(I205:J205)</f>
        <v>233.25</v>
      </c>
      <c r="L205" s="177"/>
      <c r="M205" s="63"/>
      <c r="N205" s="178"/>
      <c r="O205" s="173"/>
      <c r="P205" s="173"/>
    </row>
    <row r="206" spans="1:16" ht="15.75" customHeight="1" thickBot="1" x14ac:dyDescent="0.35">
      <c r="A206" s="166"/>
      <c r="B206" s="377" t="s">
        <v>139</v>
      </c>
      <c r="C206" s="378"/>
      <c r="D206" s="18"/>
      <c r="E206" s="376"/>
      <c r="F206" s="175">
        <v>146</v>
      </c>
      <c r="G206" s="169">
        <v>0</v>
      </c>
      <c r="H206" s="30">
        <f>SUM(F206:G206)</f>
        <v>146</v>
      </c>
      <c r="I206" s="128">
        <v>146</v>
      </c>
      <c r="J206" s="170">
        <v>0</v>
      </c>
      <c r="K206" s="176">
        <f>SUM(I206:J206)</f>
        <v>146</v>
      </c>
      <c r="L206" s="177"/>
      <c r="M206" s="63"/>
      <c r="N206" s="178"/>
      <c r="O206" s="173"/>
      <c r="P206" s="173"/>
    </row>
    <row r="207" spans="1:16" s="480" customFormat="1" ht="29.4" customHeight="1" thickBot="1" x14ac:dyDescent="0.35">
      <c r="A207" s="469">
        <v>3</v>
      </c>
      <c r="B207" s="470" t="s">
        <v>274</v>
      </c>
      <c r="C207" s="471"/>
      <c r="D207" s="472" t="s">
        <v>277</v>
      </c>
      <c r="E207" s="376"/>
      <c r="F207" s="474">
        <v>4395560</v>
      </c>
      <c r="G207" s="475"/>
      <c r="H207" s="476"/>
      <c r="I207" s="477">
        <v>4720831</v>
      </c>
      <c r="J207" s="478"/>
      <c r="K207" s="477"/>
      <c r="L207" s="477"/>
      <c r="M207" s="478"/>
      <c r="N207" s="479"/>
    </row>
    <row r="208" spans="1:16" ht="15.75" customHeight="1" thickBot="1" x14ac:dyDescent="0.35">
      <c r="A208" s="166"/>
      <c r="B208" s="368" t="s">
        <v>140</v>
      </c>
      <c r="C208" s="369"/>
      <c r="D208" s="18"/>
      <c r="E208" s="371"/>
      <c r="F208" s="179">
        <v>87.25</v>
      </c>
      <c r="G208" s="169">
        <v>0</v>
      </c>
      <c r="H208" s="30">
        <f>SUM(F208:G208)</f>
        <v>87.25</v>
      </c>
      <c r="I208" s="121">
        <v>87.25</v>
      </c>
      <c r="J208" s="170">
        <v>0</v>
      </c>
      <c r="K208" s="176">
        <f>SUM(I208:J208)</f>
        <v>87.25</v>
      </c>
      <c r="L208" s="131"/>
      <c r="M208" s="63"/>
      <c r="N208" s="178"/>
      <c r="O208" s="173"/>
      <c r="P208" s="173"/>
    </row>
    <row r="209" spans="1:16" ht="15.75" customHeight="1" thickBot="1" x14ac:dyDescent="0.35">
      <c r="A209" s="166"/>
      <c r="B209" s="21" t="s">
        <v>113</v>
      </c>
      <c r="C209" s="22"/>
      <c r="D209" s="18"/>
      <c r="E209" s="19"/>
      <c r="F209" s="151"/>
      <c r="G209" s="113"/>
      <c r="H209" s="31"/>
      <c r="I209" s="104"/>
      <c r="J209" s="104"/>
      <c r="K209" s="174"/>
      <c r="L209" s="34"/>
      <c r="M209" s="34"/>
      <c r="N209" s="34"/>
      <c r="O209" s="173"/>
      <c r="P209" s="173"/>
    </row>
    <row r="210" spans="1:16" ht="15.75" customHeight="1" thickBot="1" x14ac:dyDescent="0.35">
      <c r="A210" s="469">
        <v>4</v>
      </c>
      <c r="B210" s="484" t="s">
        <v>105</v>
      </c>
      <c r="C210" s="485"/>
      <c r="D210" s="472" t="s">
        <v>123</v>
      </c>
      <c r="E210" s="486" t="s">
        <v>273</v>
      </c>
      <c r="F210" s="487">
        <v>6</v>
      </c>
      <c r="G210" s="487"/>
      <c r="H210" s="488">
        <v>6</v>
      </c>
      <c r="I210" s="489">
        <v>6</v>
      </c>
      <c r="J210" s="489"/>
      <c r="K210" s="489">
        <v>6</v>
      </c>
      <c r="L210" s="104"/>
      <c r="M210" s="104"/>
      <c r="N210" s="104"/>
    </row>
    <row r="211" spans="1:16" ht="34.950000000000003" customHeight="1" thickBot="1" x14ac:dyDescent="0.35">
      <c r="A211" s="180"/>
      <c r="B211" s="382" t="s">
        <v>141</v>
      </c>
      <c r="C211" s="383"/>
      <c r="D211" s="32"/>
      <c r="E211" s="370" t="s">
        <v>142</v>
      </c>
      <c r="F211" s="150">
        <v>240000</v>
      </c>
      <c r="G211" s="34">
        <v>0</v>
      </c>
      <c r="H211" s="33">
        <f>SUM(F211:G211)</f>
        <v>240000</v>
      </c>
      <c r="I211" s="72">
        <v>245000</v>
      </c>
      <c r="J211" s="72">
        <v>0</v>
      </c>
      <c r="K211" s="162">
        <f>SUM(I211:J211)</f>
        <v>245000</v>
      </c>
      <c r="L211" s="34"/>
      <c r="M211" s="34"/>
      <c r="N211" s="34"/>
      <c r="O211" s="173"/>
      <c r="P211" s="34"/>
    </row>
    <row r="212" spans="1:16" ht="15.6" customHeight="1" thickBot="1" x14ac:dyDescent="0.35">
      <c r="A212" s="96"/>
      <c r="B212" s="368" t="s">
        <v>143</v>
      </c>
      <c r="C212" s="369"/>
      <c r="D212" s="18"/>
      <c r="E212" s="376"/>
      <c r="F212" s="181"/>
      <c r="G212" s="88"/>
      <c r="H212" s="31"/>
      <c r="I212" s="182"/>
      <c r="J212" s="182"/>
      <c r="K212" s="165"/>
      <c r="L212" s="34"/>
      <c r="M212" s="34"/>
      <c r="N212" s="34"/>
      <c r="O212" s="173"/>
      <c r="P212" s="173"/>
    </row>
    <row r="213" spans="1:16" ht="15" customHeight="1" thickBot="1" x14ac:dyDescent="0.35">
      <c r="A213" s="166"/>
      <c r="B213" s="384" t="s">
        <v>144</v>
      </c>
      <c r="C213" s="385"/>
      <c r="D213" s="23"/>
      <c r="E213" s="376"/>
      <c r="F213" s="183">
        <v>191900</v>
      </c>
      <c r="G213" s="184">
        <v>0</v>
      </c>
      <c r="H213" s="35">
        <f>SUM(F213:G213)</f>
        <v>191900</v>
      </c>
      <c r="I213" s="185">
        <v>196800</v>
      </c>
      <c r="J213" s="185">
        <v>0</v>
      </c>
      <c r="K213" s="163">
        <f>SUM(I213:J213)</f>
        <v>196800</v>
      </c>
      <c r="L213" s="34"/>
      <c r="M213" s="34"/>
      <c r="N213" s="34"/>
      <c r="O213" s="173"/>
      <c r="P213" s="173"/>
    </row>
    <row r="214" spans="1:16" ht="28.2" customHeight="1" thickBot="1" x14ac:dyDescent="0.35">
      <c r="A214" s="166"/>
      <c r="B214" s="368" t="s">
        <v>145</v>
      </c>
      <c r="C214" s="369"/>
      <c r="D214" s="18"/>
      <c r="E214" s="371"/>
      <c r="F214" s="181">
        <v>48100</v>
      </c>
      <c r="G214" s="88">
        <v>0</v>
      </c>
      <c r="H214" s="35">
        <f>SUM(F214:G214)</f>
        <v>48100</v>
      </c>
      <c r="I214" s="182">
        <v>48200</v>
      </c>
      <c r="J214" s="182">
        <v>0</v>
      </c>
      <c r="K214" s="163">
        <f>SUM(I214:J214)</f>
        <v>48200</v>
      </c>
      <c r="L214" s="34"/>
      <c r="M214" s="34"/>
      <c r="N214" s="34"/>
      <c r="O214" s="173"/>
      <c r="P214" s="34"/>
    </row>
    <row r="215" spans="1:16" ht="15.75" customHeight="1" thickBot="1" x14ac:dyDescent="0.35">
      <c r="A215" s="166"/>
      <c r="B215" s="372" t="s">
        <v>121</v>
      </c>
      <c r="C215" s="373"/>
      <c r="D215" s="36"/>
      <c r="E215" s="37"/>
      <c r="F215" s="150"/>
      <c r="G215" s="34"/>
      <c r="H215" s="33"/>
      <c r="I215" s="72"/>
      <c r="J215" s="72"/>
      <c r="K215" s="162"/>
      <c r="L215" s="34"/>
      <c r="M215" s="34"/>
      <c r="N215" s="34"/>
      <c r="O215" s="173"/>
      <c r="P215" s="173"/>
    </row>
    <row r="216" spans="1:16" ht="31.5" customHeight="1" thickBot="1" x14ac:dyDescent="0.35">
      <c r="A216" s="166"/>
      <c r="B216" s="377" t="s">
        <v>146</v>
      </c>
      <c r="C216" s="378"/>
      <c r="D216" s="18"/>
      <c r="E216" s="19" t="s">
        <v>147</v>
      </c>
      <c r="F216" s="181">
        <v>1383</v>
      </c>
      <c r="G216" s="88">
        <v>0</v>
      </c>
      <c r="H216" s="96">
        <f>SUM(F216:G216)</f>
        <v>1383</v>
      </c>
      <c r="I216" s="182">
        <v>1418</v>
      </c>
      <c r="J216" s="182">
        <v>0</v>
      </c>
      <c r="K216" s="165">
        <f>SUM(I216:J216)</f>
        <v>1418</v>
      </c>
      <c r="L216" s="34"/>
      <c r="M216" s="34"/>
      <c r="N216" s="34"/>
      <c r="O216" s="173"/>
      <c r="P216" s="173"/>
    </row>
    <row r="217" spans="1:16" ht="31.5" customHeight="1" thickBot="1" x14ac:dyDescent="0.35">
      <c r="A217" s="166"/>
      <c r="B217" s="377" t="s">
        <v>148</v>
      </c>
      <c r="C217" s="378"/>
      <c r="D217" s="23"/>
      <c r="E217" s="20" t="s">
        <v>147</v>
      </c>
      <c r="F217" s="151">
        <v>641</v>
      </c>
      <c r="G217" s="113">
        <v>0</v>
      </c>
      <c r="H217" s="96">
        <f>SUM(F217:G217)</f>
        <v>641</v>
      </c>
      <c r="I217" s="104">
        <v>643</v>
      </c>
      <c r="J217" s="104">
        <v>0</v>
      </c>
      <c r="K217" s="165">
        <f>SUM(I217:J217)</f>
        <v>643</v>
      </c>
      <c r="L217" s="34"/>
      <c r="M217" s="34"/>
      <c r="N217" s="34"/>
      <c r="O217" s="173"/>
      <c r="P217" s="173"/>
    </row>
    <row r="218" spans="1:16" s="480" customFormat="1" ht="29.4" customHeight="1" thickBot="1" x14ac:dyDescent="0.35">
      <c r="A218" s="469">
        <v>9</v>
      </c>
      <c r="B218" s="470" t="s">
        <v>275</v>
      </c>
      <c r="C218" s="471"/>
      <c r="D218" s="472"/>
      <c r="E218" s="473"/>
      <c r="F218" s="474">
        <f>F207/F210</f>
        <v>732593.33333333337</v>
      </c>
      <c r="G218" s="475"/>
      <c r="H218" s="476"/>
      <c r="I218" s="474">
        <f>I207/I210</f>
        <v>786805.16666666663</v>
      </c>
      <c r="J218" s="478"/>
      <c r="K218" s="477"/>
      <c r="L218" s="477"/>
      <c r="M218" s="478"/>
      <c r="N218" s="479"/>
    </row>
    <row r="219" spans="1:16" ht="15" customHeight="1" thickBot="1" x14ac:dyDescent="0.35">
      <c r="A219" s="166"/>
      <c r="B219" s="379" t="s">
        <v>149</v>
      </c>
      <c r="C219" s="367"/>
      <c r="D219" s="18"/>
      <c r="E219" s="19"/>
      <c r="F219" s="151"/>
      <c r="G219" s="113"/>
      <c r="H219" s="35"/>
      <c r="I219" s="104"/>
      <c r="J219" s="104"/>
      <c r="K219" s="174"/>
      <c r="L219" s="54"/>
      <c r="M219" s="54"/>
      <c r="N219" s="54"/>
    </row>
    <row r="220" spans="1:16" ht="37.200000000000003" customHeight="1" thickBot="1" x14ac:dyDescent="0.35">
      <c r="A220" s="166"/>
      <c r="B220" s="326" t="s">
        <v>150</v>
      </c>
      <c r="C220" s="328"/>
      <c r="D220" s="18" t="s">
        <v>132</v>
      </c>
      <c r="E220" s="38" t="s">
        <v>151</v>
      </c>
      <c r="F220" s="151">
        <v>97</v>
      </c>
      <c r="G220" s="113">
        <v>0</v>
      </c>
      <c r="H220" s="39">
        <f>SUM(F220:G220)</f>
        <v>97</v>
      </c>
      <c r="I220" s="104">
        <v>97</v>
      </c>
      <c r="J220" s="104">
        <v>0</v>
      </c>
      <c r="K220" s="174">
        <f>SUM(I220:J220)</f>
        <v>97</v>
      </c>
      <c r="L220" s="54"/>
      <c r="M220" s="54"/>
      <c r="N220" s="54"/>
    </row>
    <row r="221" spans="1:16" ht="28.2" customHeight="1" thickBot="1" x14ac:dyDescent="0.35">
      <c r="A221" s="166"/>
      <c r="B221" s="380" t="s">
        <v>152</v>
      </c>
      <c r="C221" s="381"/>
      <c r="D221" s="18" t="s">
        <v>132</v>
      </c>
      <c r="E221" s="40" t="s">
        <v>153</v>
      </c>
      <c r="F221" s="151">
        <v>54</v>
      </c>
      <c r="G221" s="113">
        <v>0</v>
      </c>
      <c r="H221" s="39">
        <f>SUM(F221:G221)</f>
        <v>54</v>
      </c>
      <c r="I221" s="104">
        <v>54</v>
      </c>
      <c r="J221" s="104">
        <v>0</v>
      </c>
      <c r="K221" s="174">
        <f>SUM(I221:J221)</f>
        <v>54</v>
      </c>
      <c r="L221" s="54"/>
      <c r="M221" s="54"/>
      <c r="N221" s="54"/>
    </row>
    <row r="222" spans="1:16" ht="51.6" customHeight="1" thickBot="1" x14ac:dyDescent="0.35">
      <c r="A222" s="166"/>
      <c r="B222" s="326" t="s">
        <v>154</v>
      </c>
      <c r="C222" s="328"/>
      <c r="D222" s="18" t="s">
        <v>132</v>
      </c>
      <c r="E222" s="38" t="s">
        <v>151</v>
      </c>
      <c r="F222" s="151">
        <v>99.9</v>
      </c>
      <c r="G222" s="113">
        <v>0</v>
      </c>
      <c r="H222" s="39">
        <f>SUM(F222:G222)</f>
        <v>99.9</v>
      </c>
      <c r="I222" s="104">
        <v>99.9</v>
      </c>
      <c r="J222" s="104">
        <v>0</v>
      </c>
      <c r="K222" s="174">
        <f>SUM(I222:J222)</f>
        <v>99.9</v>
      </c>
      <c r="L222" s="54"/>
      <c r="M222" s="54"/>
      <c r="N222" s="54"/>
    </row>
    <row r="223" spans="1:16" s="480" customFormat="1" ht="29.4" customHeight="1" thickBot="1" x14ac:dyDescent="0.35">
      <c r="A223" s="469">
        <v>14</v>
      </c>
      <c r="B223" s="470" t="s">
        <v>276</v>
      </c>
      <c r="C223" s="471"/>
      <c r="D223" s="472" t="s">
        <v>132</v>
      </c>
      <c r="E223" s="473"/>
      <c r="F223" s="474"/>
      <c r="G223" s="475"/>
      <c r="H223" s="476"/>
      <c r="I223" s="477"/>
      <c r="J223" s="478"/>
      <c r="K223" s="477"/>
      <c r="L223" s="477"/>
      <c r="M223" s="478"/>
      <c r="N223" s="479"/>
    </row>
    <row r="224" spans="1:16" ht="39.6" customHeight="1" thickBot="1" x14ac:dyDescent="0.35">
      <c r="A224" s="166"/>
      <c r="B224" s="326" t="s">
        <v>137</v>
      </c>
      <c r="C224" s="328"/>
      <c r="D224" s="18" t="s">
        <v>132</v>
      </c>
      <c r="E224" s="38" t="s">
        <v>151</v>
      </c>
      <c r="F224" s="183">
        <v>72</v>
      </c>
      <c r="G224" s="184">
        <v>0</v>
      </c>
      <c r="H224" s="41">
        <f>SUM(F224:G224)</f>
        <v>72</v>
      </c>
      <c r="I224" s="185">
        <v>72</v>
      </c>
      <c r="J224" s="185">
        <v>0</v>
      </c>
      <c r="K224" s="163">
        <f>SUM(I224:J224)</f>
        <v>72</v>
      </c>
      <c r="L224" s="54"/>
      <c r="M224" s="54"/>
      <c r="N224" s="54"/>
    </row>
    <row r="225" spans="1:26" ht="15" customHeight="1" x14ac:dyDescent="0.3">
      <c r="A225" s="54"/>
      <c r="B225" s="54"/>
      <c r="C225" s="54"/>
      <c r="D225" s="54"/>
      <c r="E225" s="54"/>
      <c r="F225" s="54"/>
      <c r="G225" s="54"/>
      <c r="H225" s="54"/>
      <c r="I225" s="54"/>
      <c r="J225" s="54"/>
      <c r="K225" s="54"/>
      <c r="L225" s="54"/>
      <c r="M225" s="54"/>
      <c r="N225" s="54"/>
    </row>
    <row r="226" spans="1:26" ht="15.75" customHeight="1" x14ac:dyDescent="0.3">
      <c r="A226" s="287" t="s">
        <v>155</v>
      </c>
      <c r="B226" s="287"/>
      <c r="C226" s="287"/>
      <c r="D226" s="287"/>
      <c r="E226" s="287"/>
      <c r="F226" s="287"/>
      <c r="G226" s="287"/>
      <c r="H226" s="287"/>
      <c r="I226" s="287"/>
      <c r="J226" s="287"/>
      <c r="K226" s="287"/>
      <c r="L226" s="287"/>
      <c r="M226" s="287"/>
      <c r="N226" s="287"/>
      <c r="O226" s="53"/>
      <c r="P226" s="53"/>
      <c r="Q226" s="186"/>
      <c r="R226" s="186"/>
    </row>
    <row r="227" spans="1:26" ht="16.5" customHeight="1" thickBot="1" x14ac:dyDescent="0.35">
      <c r="A227" s="109"/>
      <c r="C227" s="173"/>
      <c r="K227" s="307" t="s">
        <v>33</v>
      </c>
      <c r="L227" s="307"/>
      <c r="M227" s="173"/>
      <c r="N227" s="173"/>
      <c r="O227" s="56"/>
      <c r="P227" s="56"/>
      <c r="Q227" s="55"/>
      <c r="R227" s="55"/>
      <c r="S227" s="173"/>
      <c r="T227" s="173"/>
      <c r="U227" s="173"/>
      <c r="V227" s="173"/>
      <c r="W227" s="173"/>
      <c r="X227" s="173"/>
      <c r="Y227" s="173"/>
    </row>
    <row r="228" spans="1:26" ht="30.75" customHeight="1" thickBot="1" x14ac:dyDescent="0.35">
      <c r="A228" s="388" t="s">
        <v>35</v>
      </c>
      <c r="B228" s="359"/>
      <c r="C228" s="353" t="s">
        <v>36</v>
      </c>
      <c r="D228" s="391"/>
      <c r="E228" s="352" t="s">
        <v>37</v>
      </c>
      <c r="F228" s="353"/>
      <c r="G228" s="387" t="s">
        <v>38</v>
      </c>
      <c r="H228" s="353"/>
      <c r="I228" s="387" t="s">
        <v>59</v>
      </c>
      <c r="J228" s="353"/>
      <c r="K228" s="387" t="s">
        <v>60</v>
      </c>
      <c r="L228" s="353"/>
      <c r="M228" s="148"/>
      <c r="N228" s="148"/>
      <c r="O228" s="187"/>
      <c r="P228" s="187"/>
      <c r="Q228" s="55"/>
      <c r="R228" s="55"/>
      <c r="S228" s="47"/>
      <c r="T228" s="47"/>
      <c r="U228" s="47"/>
      <c r="V228" s="338"/>
      <c r="W228" s="338"/>
      <c r="X228" s="338"/>
      <c r="Y228" s="338"/>
      <c r="Z228" s="56"/>
    </row>
    <row r="229" spans="1:26" ht="15.75" customHeight="1" x14ac:dyDescent="0.3">
      <c r="A229" s="389"/>
      <c r="B229" s="360"/>
      <c r="C229" s="146" t="s">
        <v>39</v>
      </c>
      <c r="D229" s="146" t="s">
        <v>40</v>
      </c>
      <c r="E229" s="146" t="s">
        <v>39</v>
      </c>
      <c r="F229" s="47" t="s">
        <v>40</v>
      </c>
      <c r="G229" s="188" t="s">
        <v>39</v>
      </c>
      <c r="H229" s="188" t="s">
        <v>40</v>
      </c>
      <c r="I229" s="188" t="s">
        <v>39</v>
      </c>
      <c r="J229" s="188" t="s">
        <v>40</v>
      </c>
      <c r="K229" s="188" t="s">
        <v>39</v>
      </c>
      <c r="L229" s="189" t="s">
        <v>40</v>
      </c>
      <c r="M229" s="148"/>
      <c r="N229" s="148"/>
      <c r="O229" s="187"/>
      <c r="P229" s="187"/>
      <c r="S229" s="148"/>
      <c r="T229" s="148"/>
      <c r="U229" s="148"/>
      <c r="V229" s="148"/>
      <c r="W229" s="148"/>
      <c r="X229" s="148"/>
      <c r="Y229" s="148"/>
      <c r="Z229" s="386"/>
    </row>
    <row r="230" spans="1:26" ht="15.75" customHeight="1" thickBot="1" x14ac:dyDescent="0.35">
      <c r="A230" s="390"/>
      <c r="B230" s="361"/>
      <c r="C230" s="42" t="s">
        <v>43</v>
      </c>
      <c r="D230" s="42" t="s">
        <v>43</v>
      </c>
      <c r="E230" s="42" t="s">
        <v>43</v>
      </c>
      <c r="F230" s="153" t="s">
        <v>43</v>
      </c>
      <c r="G230" s="135" t="s">
        <v>43</v>
      </c>
      <c r="H230" s="135" t="s">
        <v>43</v>
      </c>
      <c r="I230" s="135" t="s">
        <v>43</v>
      </c>
      <c r="J230" s="135" t="s">
        <v>43</v>
      </c>
      <c r="K230" s="135" t="s">
        <v>43</v>
      </c>
      <c r="L230" s="190" t="s">
        <v>43</v>
      </c>
      <c r="M230" s="148"/>
      <c r="N230" s="148"/>
      <c r="O230" s="187"/>
      <c r="P230" s="187"/>
      <c r="Q230" s="187"/>
      <c r="R230" s="187"/>
      <c r="S230" s="148"/>
      <c r="T230" s="148"/>
      <c r="U230" s="148"/>
      <c r="V230" s="148"/>
      <c r="W230" s="148"/>
      <c r="X230" s="148"/>
      <c r="Y230" s="148"/>
      <c r="Z230" s="386"/>
    </row>
    <row r="231" spans="1:26" ht="16.2" thickBot="1" x14ac:dyDescent="0.35">
      <c r="A231" s="387">
        <v>1</v>
      </c>
      <c r="B231" s="353"/>
      <c r="C231" s="157">
        <v>3</v>
      </c>
      <c r="D231" s="157">
        <v>4</v>
      </c>
      <c r="E231" s="157">
        <v>5</v>
      </c>
      <c r="F231" s="191">
        <v>6</v>
      </c>
      <c r="G231" s="192">
        <v>7</v>
      </c>
      <c r="H231" s="192">
        <v>8</v>
      </c>
      <c r="I231" s="192">
        <v>9</v>
      </c>
      <c r="J231" s="192">
        <v>10</v>
      </c>
      <c r="K231" s="192">
        <v>11</v>
      </c>
      <c r="L231" s="157">
        <v>12</v>
      </c>
      <c r="M231" s="148"/>
      <c r="N231" s="148"/>
      <c r="O231" s="187"/>
      <c r="P231" s="187"/>
      <c r="Q231" s="187"/>
      <c r="R231" s="187"/>
      <c r="S231" s="148"/>
      <c r="T231" s="148"/>
      <c r="U231" s="148"/>
      <c r="V231" s="148"/>
      <c r="W231" s="148"/>
      <c r="X231" s="148"/>
      <c r="Y231" s="148"/>
      <c r="Z231" s="56"/>
    </row>
    <row r="232" spans="1:26" ht="16.5" customHeight="1" thickBot="1" x14ac:dyDescent="0.35">
      <c r="A232" s="387"/>
      <c r="B232" s="353"/>
      <c r="C232" s="78">
        <f>C73</f>
        <v>0</v>
      </c>
      <c r="D232" s="78"/>
      <c r="E232" s="11">
        <f>G73</f>
        <v>0</v>
      </c>
      <c r="F232" s="193"/>
      <c r="G232" s="194">
        <v>0</v>
      </c>
      <c r="H232" s="194"/>
      <c r="I232" s="194">
        <v>0</v>
      </c>
      <c r="J232" s="194"/>
      <c r="K232" s="194">
        <v>0</v>
      </c>
      <c r="L232" s="195"/>
      <c r="M232" s="148"/>
      <c r="N232" s="148"/>
      <c r="O232" s="187"/>
      <c r="P232" s="187"/>
      <c r="Q232" s="187"/>
      <c r="R232" s="187"/>
      <c r="S232" s="148"/>
      <c r="T232" s="148"/>
      <c r="U232" s="148"/>
      <c r="V232" s="148"/>
      <c r="W232" s="148"/>
      <c r="X232" s="148"/>
      <c r="Y232" s="148"/>
      <c r="Z232" s="56"/>
    </row>
    <row r="233" spans="1:26" ht="16.2" thickBot="1" x14ac:dyDescent="0.35">
      <c r="A233" s="387"/>
      <c r="B233" s="353"/>
      <c r="C233" s="78"/>
      <c r="D233" s="78"/>
      <c r="E233" s="196"/>
      <c r="F233" s="194"/>
      <c r="G233" s="194"/>
      <c r="H233" s="194"/>
      <c r="I233" s="194"/>
      <c r="J233" s="194"/>
      <c r="K233" s="194"/>
      <c r="L233" s="195"/>
      <c r="M233" s="148"/>
      <c r="N233" s="148"/>
      <c r="O233" s="187"/>
      <c r="P233" s="187"/>
      <c r="Q233" s="187"/>
      <c r="R233" s="187"/>
      <c r="S233" s="148"/>
      <c r="T233" s="148"/>
      <c r="U233" s="148"/>
      <c r="V233" s="148"/>
      <c r="W233" s="148"/>
      <c r="X233" s="148"/>
      <c r="Y233" s="148"/>
      <c r="Z233" s="56"/>
    </row>
    <row r="234" spans="1:26" ht="16.2" thickBot="1" x14ac:dyDescent="0.35">
      <c r="A234" s="387" t="s">
        <v>57</v>
      </c>
      <c r="B234" s="353"/>
      <c r="C234" s="78">
        <f>C232</f>
        <v>0</v>
      </c>
      <c r="D234" s="78">
        <f t="shared" ref="D234:L234" si="18">D232</f>
        <v>0</v>
      </c>
      <c r="E234" s="78">
        <f>E232</f>
        <v>0</v>
      </c>
      <c r="F234" s="195">
        <f t="shared" si="18"/>
        <v>0</v>
      </c>
      <c r="G234" s="195">
        <f t="shared" si="18"/>
        <v>0</v>
      </c>
      <c r="H234" s="195">
        <f t="shared" si="18"/>
        <v>0</v>
      </c>
      <c r="I234" s="195">
        <f t="shared" si="18"/>
        <v>0</v>
      </c>
      <c r="J234" s="195">
        <f t="shared" si="18"/>
        <v>0</v>
      </c>
      <c r="K234" s="195">
        <f t="shared" si="18"/>
        <v>0</v>
      </c>
      <c r="L234" s="195">
        <f t="shared" si="18"/>
        <v>0</v>
      </c>
      <c r="M234" s="148"/>
      <c r="N234" s="148"/>
      <c r="O234" s="197"/>
      <c r="P234" s="197"/>
      <c r="Q234" s="187"/>
      <c r="R234" s="187"/>
      <c r="S234" s="148"/>
      <c r="T234" s="148"/>
      <c r="U234" s="148"/>
      <c r="V234" s="148"/>
      <c r="W234" s="148"/>
      <c r="X234" s="148"/>
      <c r="Y234" s="148"/>
      <c r="Z234" s="56"/>
    </row>
    <row r="235" spans="1:26" ht="27.6" customHeight="1" thickBot="1" x14ac:dyDescent="0.35">
      <c r="A235" s="396" t="s">
        <v>156</v>
      </c>
      <c r="B235" s="397"/>
      <c r="C235" s="195" t="s">
        <v>48</v>
      </c>
      <c r="D235" s="195"/>
      <c r="E235" s="195"/>
      <c r="F235" s="193"/>
      <c r="G235" s="194" t="s">
        <v>48</v>
      </c>
      <c r="H235" s="194"/>
      <c r="I235" s="194" t="s">
        <v>48</v>
      </c>
      <c r="J235" s="194"/>
      <c r="K235" s="194" t="s">
        <v>48</v>
      </c>
      <c r="L235" s="195"/>
      <c r="M235" s="148"/>
      <c r="N235" s="148"/>
      <c r="O235" s="54"/>
      <c r="P235" s="55"/>
      <c r="Q235" s="198"/>
      <c r="R235" s="198"/>
      <c r="S235" s="148"/>
      <c r="T235" s="148"/>
      <c r="U235" s="148"/>
      <c r="V235" s="148"/>
      <c r="W235" s="148"/>
      <c r="X235" s="148"/>
      <c r="Y235" s="148"/>
      <c r="Z235" s="56"/>
    </row>
    <row r="236" spans="1:26" ht="15.6" x14ac:dyDescent="0.3">
      <c r="A236" s="148"/>
      <c r="B236" s="199"/>
      <c r="C236" s="148"/>
      <c r="D236" s="148"/>
      <c r="E236" s="148"/>
      <c r="F236" s="148"/>
      <c r="G236" s="148"/>
      <c r="H236" s="148"/>
      <c r="I236" s="148"/>
      <c r="J236" s="148"/>
      <c r="K236" s="148"/>
      <c r="L236" s="148"/>
      <c r="M236" s="148"/>
      <c r="N236" s="148"/>
      <c r="O236" s="53"/>
      <c r="P236" s="53"/>
      <c r="Q236" s="53"/>
      <c r="R236" s="53"/>
      <c r="S236" s="148"/>
      <c r="T236" s="148"/>
      <c r="U236" s="148"/>
      <c r="V236" s="148"/>
      <c r="W236" s="148"/>
      <c r="X236" s="148"/>
      <c r="Y236" s="148"/>
      <c r="Z236" s="56"/>
    </row>
    <row r="237" spans="1:26" ht="25.5" customHeight="1" x14ac:dyDescent="0.3">
      <c r="A237" s="287" t="s">
        <v>157</v>
      </c>
      <c r="B237" s="287"/>
      <c r="C237" s="287"/>
      <c r="D237" s="287"/>
      <c r="E237" s="287"/>
      <c r="F237" s="287"/>
      <c r="G237" s="287"/>
      <c r="H237" s="287"/>
      <c r="I237" s="287"/>
      <c r="J237" s="287"/>
      <c r="K237" s="287"/>
      <c r="L237" s="287"/>
      <c r="M237" s="287"/>
      <c r="N237" s="287"/>
      <c r="O237" s="54"/>
      <c r="P237" s="55"/>
      <c r="Q237" s="56"/>
      <c r="R237" s="56"/>
      <c r="S237" s="55"/>
      <c r="T237" s="55"/>
      <c r="U237" s="55"/>
      <c r="V237" s="55"/>
      <c r="W237" s="55"/>
      <c r="X237" s="55"/>
      <c r="Y237" s="55"/>
      <c r="Z237" s="55"/>
    </row>
    <row r="238" spans="1:26" ht="16.2" thickBot="1" x14ac:dyDescent="0.35">
      <c r="A238" s="54"/>
      <c r="B238" s="54"/>
      <c r="C238" s="54"/>
      <c r="D238" s="54"/>
      <c r="E238" s="54"/>
      <c r="F238" s="54"/>
      <c r="G238" s="54"/>
      <c r="H238" s="54"/>
      <c r="I238" s="54"/>
      <c r="J238" s="54"/>
      <c r="K238" s="54"/>
      <c r="L238" s="54"/>
      <c r="M238" s="54"/>
      <c r="N238" s="54"/>
      <c r="O238" s="56"/>
      <c r="P238" s="56"/>
      <c r="Q238" s="187"/>
      <c r="R238" s="187"/>
      <c r="S238" s="55"/>
      <c r="T238" s="55"/>
      <c r="U238" s="55"/>
      <c r="V238" s="55"/>
      <c r="W238" s="55"/>
      <c r="X238" s="55"/>
      <c r="Y238" s="55"/>
      <c r="Z238" s="55"/>
    </row>
    <row r="239" spans="1:26" ht="16.5" customHeight="1" thickBot="1" x14ac:dyDescent="0.35">
      <c r="A239" s="398" t="s">
        <v>158</v>
      </c>
      <c r="B239" s="401" t="s">
        <v>159</v>
      </c>
      <c r="C239" s="387" t="s">
        <v>36</v>
      </c>
      <c r="D239" s="352"/>
      <c r="E239" s="352"/>
      <c r="F239" s="353"/>
      <c r="G239" s="403" t="s">
        <v>160</v>
      </c>
      <c r="H239" s="404"/>
      <c r="I239" s="404"/>
      <c r="J239" s="405"/>
      <c r="K239" s="406" t="s">
        <v>161</v>
      </c>
      <c r="L239" s="407"/>
      <c r="M239" s="338"/>
      <c r="N239" s="338"/>
      <c r="O239" s="338"/>
      <c r="P239" s="338"/>
      <c r="Q239" s="187"/>
      <c r="R239" s="187"/>
      <c r="S239" s="47"/>
      <c r="T239" s="47"/>
      <c r="U239" s="338"/>
      <c r="V239" s="338"/>
      <c r="W239" s="338"/>
      <c r="X239" s="338"/>
      <c r="Y239" s="338"/>
      <c r="Z239" s="56"/>
    </row>
    <row r="240" spans="1:26" ht="15" customHeight="1" x14ac:dyDescent="0.3">
      <c r="A240" s="399"/>
      <c r="B240" s="338"/>
      <c r="C240" s="388" t="s">
        <v>162</v>
      </c>
      <c r="D240" s="359"/>
      <c r="E240" s="388" t="s">
        <v>163</v>
      </c>
      <c r="F240" s="359"/>
      <c r="G240" s="388" t="s">
        <v>162</v>
      </c>
      <c r="H240" s="359"/>
      <c r="I240" s="388" t="s">
        <v>163</v>
      </c>
      <c r="J240" s="359"/>
      <c r="K240" s="392" t="s">
        <v>162</v>
      </c>
      <c r="L240" s="392" t="s">
        <v>164</v>
      </c>
      <c r="M240" s="395"/>
      <c r="N240" s="395"/>
      <c r="O240" s="395"/>
      <c r="P240" s="395"/>
      <c r="Q240" s="187"/>
      <c r="R240" s="187"/>
      <c r="S240" s="338"/>
      <c r="T240" s="338"/>
      <c r="U240" s="47"/>
      <c r="V240" s="47"/>
      <c r="W240" s="338"/>
      <c r="X240" s="338"/>
      <c r="Y240" s="47"/>
      <c r="Z240" s="386"/>
    </row>
    <row r="241" spans="1:26" ht="15.75" customHeight="1" thickBot="1" x14ac:dyDescent="0.35">
      <c r="A241" s="399"/>
      <c r="B241" s="338"/>
      <c r="C241" s="390"/>
      <c r="D241" s="361"/>
      <c r="E241" s="390"/>
      <c r="F241" s="361"/>
      <c r="G241" s="390"/>
      <c r="H241" s="361"/>
      <c r="I241" s="390"/>
      <c r="J241" s="361"/>
      <c r="K241" s="393"/>
      <c r="L241" s="393"/>
      <c r="M241" s="395"/>
      <c r="N241" s="395"/>
      <c r="O241" s="395"/>
      <c r="P241" s="395"/>
      <c r="Q241" s="187"/>
      <c r="R241" s="187"/>
      <c r="S241" s="338"/>
      <c r="T241" s="338"/>
      <c r="U241" s="47"/>
      <c r="V241" s="47"/>
      <c r="W241" s="338"/>
      <c r="X241" s="338"/>
      <c r="Y241" s="47"/>
      <c r="Z241" s="386"/>
    </row>
    <row r="242" spans="1:26" ht="15.75" customHeight="1" x14ac:dyDescent="0.3">
      <c r="A242" s="399"/>
      <c r="B242" s="338"/>
      <c r="C242" s="146" t="s">
        <v>165</v>
      </c>
      <c r="D242" s="200" t="s">
        <v>166</v>
      </c>
      <c r="E242" s="146" t="s">
        <v>165</v>
      </c>
      <c r="F242" s="146" t="s">
        <v>166</v>
      </c>
      <c r="G242" s="146" t="s">
        <v>165</v>
      </c>
      <c r="H242" s="200" t="s">
        <v>166</v>
      </c>
      <c r="I242" s="146" t="s">
        <v>165</v>
      </c>
      <c r="J242" s="146" t="s">
        <v>166</v>
      </c>
      <c r="K242" s="393"/>
      <c r="L242" s="393"/>
      <c r="M242" s="395"/>
      <c r="N242" s="395"/>
      <c r="O242" s="395"/>
      <c r="P242" s="395"/>
      <c r="Q242" s="187"/>
      <c r="R242" s="187"/>
      <c r="S242" s="148"/>
      <c r="T242" s="148"/>
      <c r="U242" s="201"/>
      <c r="V242" s="47"/>
      <c r="W242" s="201"/>
      <c r="X242" s="201"/>
      <c r="Y242" s="47"/>
      <c r="Z242" s="386"/>
    </row>
    <row r="243" spans="1:26" ht="15.75" customHeight="1" thickBot="1" x14ac:dyDescent="0.35">
      <c r="A243" s="400"/>
      <c r="B243" s="402"/>
      <c r="C243" s="42" t="s">
        <v>167</v>
      </c>
      <c r="D243" s="202" t="s">
        <v>168</v>
      </c>
      <c r="E243" s="42" t="s">
        <v>167</v>
      </c>
      <c r="F243" s="203" t="s">
        <v>168</v>
      </c>
      <c r="G243" s="42" t="s">
        <v>167</v>
      </c>
      <c r="H243" s="202" t="s">
        <v>168</v>
      </c>
      <c r="I243" s="42" t="s">
        <v>167</v>
      </c>
      <c r="J243" s="203" t="s">
        <v>168</v>
      </c>
      <c r="K243" s="394"/>
      <c r="L243" s="394"/>
      <c r="M243" s="395"/>
      <c r="N243" s="395"/>
      <c r="O243" s="395"/>
      <c r="P243" s="395"/>
      <c r="Q243" s="187"/>
      <c r="R243" s="187"/>
      <c r="S243" s="201"/>
      <c r="T243" s="201"/>
      <c r="U243" s="201"/>
      <c r="V243" s="201"/>
      <c r="W243" s="201"/>
      <c r="X243" s="201"/>
      <c r="Y243" s="201"/>
      <c r="Z243" s="386"/>
    </row>
    <row r="244" spans="1:26" ht="16.2" thickBot="1" x14ac:dyDescent="0.35">
      <c r="A244" s="157">
        <v>1</v>
      </c>
      <c r="B244" s="204">
        <v>2</v>
      </c>
      <c r="C244" s="205">
        <v>3</v>
      </c>
      <c r="D244" s="157">
        <v>4</v>
      </c>
      <c r="E244" s="42">
        <v>5</v>
      </c>
      <c r="F244" s="202">
        <v>6</v>
      </c>
      <c r="G244" s="42">
        <v>7</v>
      </c>
      <c r="H244" s="42">
        <v>8</v>
      </c>
      <c r="I244" s="42">
        <v>9</v>
      </c>
      <c r="J244" s="42">
        <v>10</v>
      </c>
      <c r="K244" s="42">
        <v>11</v>
      </c>
      <c r="L244" s="42">
        <v>12</v>
      </c>
      <c r="M244" s="47"/>
      <c r="N244" s="47"/>
      <c r="O244" s="47"/>
      <c r="P244" s="47"/>
      <c r="Q244" s="187"/>
      <c r="R244" s="187"/>
      <c r="S244" s="148"/>
      <c r="T244" s="148"/>
      <c r="U244" s="173"/>
      <c r="V244" s="173"/>
      <c r="W244" s="173"/>
      <c r="X244" s="148"/>
      <c r="Y244" s="173"/>
      <c r="Z244" s="56"/>
    </row>
    <row r="245" spans="1:26" ht="16.5" customHeight="1" thickBot="1" x14ac:dyDescent="0.35">
      <c r="A245" s="147"/>
      <c r="B245" s="206" t="s">
        <v>169</v>
      </c>
      <c r="C245" s="207">
        <v>218</v>
      </c>
      <c r="D245" s="208">
        <v>209.25</v>
      </c>
      <c r="E245" s="208"/>
      <c r="F245" s="209"/>
      <c r="G245" s="210">
        <v>232.5</v>
      </c>
      <c r="H245" s="210">
        <v>220.5</v>
      </c>
      <c r="I245" s="210"/>
      <c r="J245" s="210"/>
      <c r="K245" s="210">
        <v>213.75</v>
      </c>
      <c r="L245" s="210"/>
      <c r="M245" s="211"/>
      <c r="N245" s="211"/>
      <c r="O245" s="211"/>
      <c r="P245" s="211"/>
      <c r="Q245" s="187"/>
      <c r="R245" s="187"/>
      <c r="S245" s="148"/>
      <c r="T245" s="148"/>
      <c r="U245" s="173"/>
      <c r="V245" s="173"/>
      <c r="W245" s="173"/>
      <c r="X245" s="148"/>
      <c r="Y245" s="173"/>
      <c r="Z245" s="56"/>
    </row>
    <row r="246" spans="1:26" ht="16.5" customHeight="1" thickBot="1" x14ac:dyDescent="0.35">
      <c r="A246" s="147"/>
      <c r="B246" s="212" t="s">
        <v>170</v>
      </c>
      <c r="C246" s="208">
        <v>279.25</v>
      </c>
      <c r="D246" s="213">
        <v>266.25</v>
      </c>
      <c r="E246" s="208"/>
      <c r="F246" s="209"/>
      <c r="G246" s="210">
        <v>297</v>
      </c>
      <c r="H246" s="210">
        <v>288.25</v>
      </c>
      <c r="I246" s="210"/>
      <c r="J246" s="210"/>
      <c r="K246" s="210">
        <v>275.25</v>
      </c>
      <c r="L246" s="210"/>
      <c r="M246" s="211"/>
      <c r="N246" s="211"/>
      <c r="O246" s="211"/>
      <c r="P246" s="211"/>
      <c r="Q246" s="197"/>
      <c r="R246" s="197"/>
      <c r="S246" s="148"/>
      <c r="T246" s="148"/>
      <c r="U246" s="173"/>
      <c r="V246" s="173"/>
      <c r="W246" s="173"/>
      <c r="X246" s="148"/>
      <c r="Y246" s="173"/>
      <c r="Z246" s="56"/>
    </row>
    <row r="247" spans="1:26" ht="16.5" customHeight="1" thickBot="1" x14ac:dyDescent="0.35">
      <c r="A247" s="147"/>
      <c r="B247" s="206" t="s">
        <v>171</v>
      </c>
      <c r="C247" s="208">
        <v>53.25</v>
      </c>
      <c r="D247" s="208">
        <v>51.5</v>
      </c>
      <c r="E247" s="208"/>
      <c r="F247" s="209"/>
      <c r="G247" s="210">
        <v>62.5</v>
      </c>
      <c r="H247" s="210">
        <v>54.5</v>
      </c>
      <c r="I247" s="210"/>
      <c r="J247" s="210"/>
      <c r="K247" s="210">
        <v>53.25</v>
      </c>
      <c r="L247" s="210"/>
      <c r="M247" s="211"/>
      <c r="N247" s="211"/>
      <c r="O247" s="211"/>
      <c r="P247" s="211"/>
      <c r="Q247" s="55"/>
      <c r="R247" s="55"/>
      <c r="S247" s="148"/>
      <c r="T247" s="148"/>
      <c r="U247" s="173"/>
      <c r="V247" s="173"/>
      <c r="W247" s="173"/>
      <c r="X247" s="148"/>
      <c r="Y247" s="173"/>
      <c r="Z247" s="56"/>
    </row>
    <row r="248" spans="1:26" ht="16.2" thickBot="1" x14ac:dyDescent="0.35">
      <c r="A248" s="147"/>
      <c r="B248" s="212" t="s">
        <v>172</v>
      </c>
      <c r="C248" s="208">
        <v>154.25</v>
      </c>
      <c r="D248" s="208">
        <v>146</v>
      </c>
      <c r="E248" s="208"/>
      <c r="F248" s="209"/>
      <c r="G248" s="210">
        <v>172.25</v>
      </c>
      <c r="H248" s="210">
        <v>160.75</v>
      </c>
      <c r="I248" s="210"/>
      <c r="J248" s="210"/>
      <c r="K248" s="210">
        <v>158.25</v>
      </c>
      <c r="L248" s="210"/>
      <c r="M248" s="211"/>
      <c r="N248" s="211"/>
      <c r="O248" s="211"/>
      <c r="P248" s="211"/>
      <c r="Q248" s="53"/>
      <c r="R248" s="53"/>
      <c r="S248" s="148"/>
      <c r="T248" s="148"/>
      <c r="U248" s="173"/>
      <c r="V248" s="173"/>
      <c r="W248" s="173"/>
      <c r="X248" s="148"/>
      <c r="Y248" s="173"/>
      <c r="Z248" s="56"/>
    </row>
    <row r="249" spans="1:26" ht="16.5" customHeight="1" thickBot="1" x14ac:dyDescent="0.35">
      <c r="A249" s="147"/>
      <c r="B249" s="43" t="s">
        <v>173</v>
      </c>
      <c r="C249" s="214">
        <f t="shared" ref="C249:L249" si="19">SUM(C245:C248)</f>
        <v>704.75</v>
      </c>
      <c r="D249" s="215">
        <f t="shared" si="19"/>
        <v>673</v>
      </c>
      <c r="E249" s="216">
        <f t="shared" si="19"/>
        <v>0</v>
      </c>
      <c r="F249" s="217">
        <f t="shared" si="19"/>
        <v>0</v>
      </c>
      <c r="G249" s="44">
        <f t="shared" si="19"/>
        <v>764.25</v>
      </c>
      <c r="H249" s="44">
        <f t="shared" si="19"/>
        <v>724</v>
      </c>
      <c r="I249" s="44">
        <f t="shared" si="19"/>
        <v>0</v>
      </c>
      <c r="J249" s="44">
        <f t="shared" si="19"/>
        <v>0</v>
      </c>
      <c r="K249" s="44">
        <f t="shared" si="19"/>
        <v>700.5</v>
      </c>
      <c r="L249" s="44">
        <f t="shared" si="19"/>
        <v>0</v>
      </c>
      <c r="M249" s="45"/>
      <c r="N249" s="46"/>
      <c r="O249" s="45"/>
      <c r="P249" s="46"/>
      <c r="Q249" s="55"/>
      <c r="R249" s="55"/>
      <c r="S249" s="148"/>
      <c r="T249" s="148"/>
      <c r="U249" s="173"/>
      <c r="V249" s="173"/>
      <c r="W249" s="173"/>
      <c r="X249" s="148"/>
      <c r="Y249" s="173"/>
      <c r="Z249" s="56"/>
    </row>
    <row r="250" spans="1:26" ht="41.4" customHeight="1" thickBot="1" x14ac:dyDescent="0.35">
      <c r="A250" s="147"/>
      <c r="B250" s="218" t="s">
        <v>174</v>
      </c>
      <c r="C250" s="157" t="s">
        <v>48</v>
      </c>
      <c r="D250" s="157" t="s">
        <v>48</v>
      </c>
      <c r="E250" s="157"/>
      <c r="F250" s="157"/>
      <c r="G250" s="157" t="s">
        <v>48</v>
      </c>
      <c r="H250" s="157" t="s">
        <v>48</v>
      </c>
      <c r="I250" s="157"/>
      <c r="J250" s="157"/>
      <c r="K250" s="157" t="s">
        <v>48</v>
      </c>
      <c r="L250" s="219"/>
      <c r="M250" s="47"/>
      <c r="N250" s="47"/>
      <c r="O250" s="47"/>
      <c r="P250" s="47"/>
      <c r="Q250" s="56"/>
      <c r="R250" s="56"/>
      <c r="S250" s="148"/>
      <c r="T250" s="148"/>
      <c r="U250" s="173"/>
      <c r="V250" s="173"/>
      <c r="W250" s="173"/>
      <c r="X250" s="148"/>
      <c r="Y250" s="173"/>
      <c r="Z250" s="56"/>
    </row>
    <row r="251" spans="1:26" ht="18" customHeight="1" thickBot="1" x14ac:dyDescent="0.35">
      <c r="A251" s="148"/>
      <c r="B251" s="220"/>
      <c r="C251" s="47"/>
      <c r="D251" s="47"/>
      <c r="E251" s="47"/>
      <c r="F251" s="47"/>
      <c r="G251" s="47"/>
      <c r="H251" s="47"/>
      <c r="I251" s="47"/>
      <c r="J251" s="47"/>
      <c r="K251" s="47"/>
      <c r="L251" s="221"/>
      <c r="M251" s="47"/>
      <c r="N251" s="47"/>
      <c r="O251" s="47"/>
      <c r="P251" s="47"/>
      <c r="Q251" s="56"/>
      <c r="R251" s="56"/>
      <c r="S251" s="148"/>
      <c r="T251" s="148"/>
      <c r="U251" s="173"/>
      <c r="V251" s="173"/>
      <c r="W251" s="173"/>
      <c r="X251" s="148"/>
      <c r="Y251" s="173"/>
      <c r="Z251" s="56"/>
    </row>
    <row r="252" spans="1:26" ht="16.5" customHeight="1" thickBot="1" x14ac:dyDescent="0.35">
      <c r="A252" s="398" t="s">
        <v>158</v>
      </c>
      <c r="B252" s="401" t="s">
        <v>159</v>
      </c>
      <c r="C252" s="387" t="s">
        <v>175</v>
      </c>
      <c r="D252" s="353"/>
      <c r="E252" s="387" t="s">
        <v>176</v>
      </c>
      <c r="F252" s="353"/>
      <c r="G252" s="338"/>
      <c r="H252" s="338"/>
      <c r="I252" s="338"/>
      <c r="J252" s="338"/>
      <c r="K252" s="408"/>
      <c r="L252" s="408"/>
      <c r="M252" s="338"/>
      <c r="N252" s="338"/>
      <c r="O252" s="338"/>
      <c r="P252" s="338"/>
      <c r="Q252" s="187"/>
      <c r="R252" s="187"/>
      <c r="S252" s="47"/>
      <c r="T252" s="47"/>
      <c r="U252" s="338"/>
      <c r="V252" s="338"/>
      <c r="W252" s="338"/>
      <c r="X252" s="338"/>
      <c r="Y252" s="338"/>
      <c r="Z252" s="56"/>
    </row>
    <row r="253" spans="1:26" ht="15" customHeight="1" x14ac:dyDescent="0.3">
      <c r="A253" s="399"/>
      <c r="B253" s="338"/>
      <c r="C253" s="392" t="s">
        <v>162</v>
      </c>
      <c r="D253" s="392" t="s">
        <v>164</v>
      </c>
      <c r="E253" s="392" t="s">
        <v>162</v>
      </c>
      <c r="F253" s="392" t="s">
        <v>164</v>
      </c>
      <c r="G253" s="338"/>
      <c r="H253" s="338"/>
      <c r="I253" s="338"/>
      <c r="J253" s="338"/>
      <c r="K253" s="395"/>
      <c r="L253" s="395"/>
      <c r="M253" s="395"/>
      <c r="N253" s="395"/>
      <c r="O253" s="395"/>
      <c r="P253" s="395"/>
      <c r="Q253" s="187"/>
      <c r="R253" s="187"/>
      <c r="S253" s="338"/>
      <c r="T253" s="338"/>
      <c r="U253" s="47"/>
      <c r="V253" s="47"/>
      <c r="W253" s="338"/>
      <c r="X253" s="338"/>
      <c r="Y253" s="47"/>
      <c r="Z253" s="386"/>
    </row>
    <row r="254" spans="1:26" ht="15.75" customHeight="1" x14ac:dyDescent="0.3">
      <c r="A254" s="399"/>
      <c r="B254" s="338"/>
      <c r="C254" s="393"/>
      <c r="D254" s="393"/>
      <c r="E254" s="393"/>
      <c r="F254" s="393"/>
      <c r="G254" s="338"/>
      <c r="H254" s="338"/>
      <c r="I254" s="338"/>
      <c r="J254" s="338"/>
      <c r="K254" s="395"/>
      <c r="L254" s="395"/>
      <c r="M254" s="395"/>
      <c r="N254" s="395"/>
      <c r="O254" s="395"/>
      <c r="P254" s="395"/>
      <c r="Q254" s="187"/>
      <c r="R254" s="187"/>
      <c r="S254" s="338"/>
      <c r="T254" s="338"/>
      <c r="U254" s="47"/>
      <c r="V254" s="47"/>
      <c r="W254" s="338"/>
      <c r="X254" s="338"/>
      <c r="Y254" s="47"/>
      <c r="Z254" s="386"/>
    </row>
    <row r="255" spans="1:26" ht="15.75" customHeight="1" x14ac:dyDescent="0.3">
      <c r="A255" s="399"/>
      <c r="B255" s="338"/>
      <c r="C255" s="393"/>
      <c r="D255" s="393"/>
      <c r="E255" s="393"/>
      <c r="F255" s="393"/>
      <c r="G255" s="47"/>
      <c r="H255" s="47"/>
      <c r="I255" s="47"/>
      <c r="J255" s="47"/>
      <c r="K255" s="395"/>
      <c r="L255" s="395"/>
      <c r="M255" s="395"/>
      <c r="N255" s="395"/>
      <c r="O255" s="395"/>
      <c r="P255" s="395"/>
      <c r="Q255" s="187"/>
      <c r="R255" s="187"/>
      <c r="S255" s="148"/>
      <c r="T255" s="148"/>
      <c r="U255" s="201"/>
      <c r="V255" s="47"/>
      <c r="W255" s="201"/>
      <c r="X255" s="201"/>
      <c r="Y255" s="47"/>
      <c r="Z255" s="386"/>
    </row>
    <row r="256" spans="1:26" ht="15.75" customHeight="1" thickBot="1" x14ac:dyDescent="0.35">
      <c r="A256" s="400"/>
      <c r="B256" s="402"/>
      <c r="C256" s="394"/>
      <c r="D256" s="394"/>
      <c r="E256" s="394"/>
      <c r="F256" s="394"/>
      <c r="G256" s="47"/>
      <c r="H256" s="47"/>
      <c r="I256" s="47"/>
      <c r="J256" s="47"/>
      <c r="K256" s="395"/>
      <c r="L256" s="395"/>
      <c r="M256" s="395"/>
      <c r="N256" s="395"/>
      <c r="O256" s="395"/>
      <c r="P256" s="395"/>
      <c r="Q256" s="187"/>
      <c r="R256" s="187"/>
      <c r="S256" s="201"/>
      <c r="T256" s="201"/>
      <c r="U256" s="201"/>
      <c r="V256" s="201"/>
      <c r="W256" s="201"/>
      <c r="X256" s="201"/>
      <c r="Y256" s="201"/>
      <c r="Z256" s="386"/>
    </row>
    <row r="257" spans="1:60" ht="16.2" thickBot="1" x14ac:dyDescent="0.35">
      <c r="A257" s="157">
        <v>1</v>
      </c>
      <c r="B257" s="204">
        <v>2</v>
      </c>
      <c r="C257" s="42">
        <v>13</v>
      </c>
      <c r="D257" s="42">
        <v>14</v>
      </c>
      <c r="E257" s="42">
        <v>15</v>
      </c>
      <c r="F257" s="42">
        <v>16</v>
      </c>
      <c r="G257" s="47"/>
      <c r="H257" s="47"/>
      <c r="I257" s="47"/>
      <c r="J257" s="47"/>
      <c r="K257" s="47"/>
      <c r="L257" s="47"/>
      <c r="M257" s="47"/>
      <c r="N257" s="47"/>
      <c r="O257" s="47"/>
      <c r="P257" s="47"/>
      <c r="Q257" s="187"/>
      <c r="R257" s="187"/>
      <c r="S257" s="148"/>
      <c r="T257" s="148"/>
      <c r="U257" s="173"/>
      <c r="V257" s="173"/>
      <c r="W257" s="173"/>
      <c r="X257" s="148"/>
      <c r="Y257" s="173"/>
      <c r="Z257" s="56"/>
    </row>
    <row r="258" spans="1:60" ht="16.5" customHeight="1" thickBot="1" x14ac:dyDescent="0.35">
      <c r="A258" s="147"/>
      <c r="B258" s="206" t="s">
        <v>169</v>
      </c>
      <c r="C258" s="210">
        <v>213.75</v>
      </c>
      <c r="D258" s="210"/>
      <c r="E258" s="210">
        <v>213.75</v>
      </c>
      <c r="F258" s="210"/>
      <c r="G258" s="211"/>
      <c r="H258" s="211"/>
      <c r="I258" s="211"/>
      <c r="J258" s="211"/>
      <c r="K258" s="211"/>
      <c r="L258" s="211"/>
      <c r="M258" s="211"/>
      <c r="N258" s="211"/>
      <c r="O258" s="211"/>
      <c r="P258" s="211"/>
      <c r="Q258" s="187"/>
      <c r="R258" s="187"/>
      <c r="S258" s="148"/>
      <c r="T258" s="148"/>
      <c r="U258" s="173"/>
      <c r="V258" s="173"/>
      <c r="W258" s="173"/>
      <c r="X258" s="148"/>
      <c r="Y258" s="173"/>
      <c r="Z258" s="56"/>
    </row>
    <row r="259" spans="1:60" ht="16.5" customHeight="1" thickBot="1" x14ac:dyDescent="0.35">
      <c r="A259" s="147"/>
      <c r="B259" s="212" t="s">
        <v>170</v>
      </c>
      <c r="C259" s="210">
        <v>275.25</v>
      </c>
      <c r="D259" s="210"/>
      <c r="E259" s="210">
        <v>275.25</v>
      </c>
      <c r="F259" s="210"/>
      <c r="G259" s="211"/>
      <c r="H259" s="211"/>
      <c r="I259" s="211"/>
      <c r="J259" s="211"/>
      <c r="K259" s="211"/>
      <c r="L259" s="211"/>
      <c r="M259" s="211"/>
      <c r="N259" s="211"/>
      <c r="O259" s="211"/>
      <c r="P259" s="211"/>
      <c r="Q259" s="197"/>
      <c r="R259" s="197"/>
      <c r="S259" s="148"/>
      <c r="T259" s="148"/>
      <c r="U259" s="173"/>
      <c r="V259" s="173"/>
      <c r="W259" s="173"/>
      <c r="X259" s="148"/>
      <c r="Y259" s="173"/>
      <c r="Z259" s="56"/>
    </row>
    <row r="260" spans="1:60" ht="16.5" customHeight="1" thickBot="1" x14ac:dyDescent="0.35">
      <c r="A260" s="147"/>
      <c r="B260" s="206" t="s">
        <v>171</v>
      </c>
      <c r="C260" s="210">
        <v>53.25</v>
      </c>
      <c r="D260" s="210"/>
      <c r="E260" s="210">
        <v>53.25</v>
      </c>
      <c r="F260" s="210"/>
      <c r="G260" s="211"/>
      <c r="H260" s="211"/>
      <c r="I260" s="211"/>
      <c r="J260" s="211"/>
      <c r="K260" s="211"/>
      <c r="L260" s="211"/>
      <c r="M260" s="211"/>
      <c r="N260" s="211"/>
      <c r="O260" s="211"/>
      <c r="P260" s="211"/>
      <c r="Q260" s="55"/>
      <c r="R260" s="55"/>
      <c r="S260" s="148"/>
      <c r="T260" s="148"/>
      <c r="U260" s="173"/>
      <c r="V260" s="173"/>
      <c r="W260" s="173"/>
      <c r="X260" s="148"/>
      <c r="Y260" s="173"/>
      <c r="Z260" s="56"/>
    </row>
    <row r="261" spans="1:60" ht="16.2" thickBot="1" x14ac:dyDescent="0.35">
      <c r="A261" s="147"/>
      <c r="B261" s="212" t="s">
        <v>172</v>
      </c>
      <c r="C261" s="210">
        <v>158.25</v>
      </c>
      <c r="D261" s="210"/>
      <c r="E261" s="210">
        <v>158.25</v>
      </c>
      <c r="F261" s="210"/>
      <c r="G261" s="211"/>
      <c r="H261" s="211"/>
      <c r="I261" s="211"/>
      <c r="J261" s="211"/>
      <c r="K261" s="211"/>
      <c r="L261" s="211"/>
      <c r="M261" s="211"/>
      <c r="N261" s="211"/>
      <c r="O261" s="211"/>
      <c r="P261" s="211"/>
      <c r="Q261" s="53"/>
      <c r="R261" s="53"/>
      <c r="S261" s="148"/>
      <c r="T261" s="148"/>
      <c r="U261" s="173"/>
      <c r="V261" s="173"/>
      <c r="W261" s="173"/>
      <c r="X261" s="148"/>
      <c r="Y261" s="173"/>
      <c r="Z261" s="56"/>
    </row>
    <row r="262" spans="1:60" ht="16.5" customHeight="1" thickBot="1" x14ac:dyDescent="0.35">
      <c r="A262" s="147"/>
      <c r="B262" s="43" t="s">
        <v>173</v>
      </c>
      <c r="C262" s="48">
        <f>SUM(C258:C261)</f>
        <v>700.5</v>
      </c>
      <c r="D262" s="44">
        <f>SUM(D258:D261)</f>
        <v>0</v>
      </c>
      <c r="E262" s="48">
        <f>SUM(E258:E261)</f>
        <v>700.5</v>
      </c>
      <c r="F262" s="44">
        <f>SUM(F258:F261)</f>
        <v>0</v>
      </c>
      <c r="G262" s="46"/>
      <c r="H262" s="46"/>
      <c r="I262" s="46"/>
      <c r="J262" s="46"/>
      <c r="K262" s="46"/>
      <c r="L262" s="46"/>
      <c r="M262" s="45"/>
      <c r="N262" s="46"/>
      <c r="O262" s="45"/>
      <c r="P262" s="46"/>
      <c r="Q262" s="55"/>
      <c r="R262" s="55"/>
      <c r="S262" s="148"/>
      <c r="T262" s="148"/>
      <c r="U262" s="173"/>
      <c r="V262" s="173"/>
      <c r="W262" s="173"/>
      <c r="X262" s="148"/>
      <c r="Y262" s="173"/>
      <c r="Z262" s="56"/>
    </row>
    <row r="263" spans="1:60" ht="41.4" customHeight="1" thickBot="1" x14ac:dyDescent="0.35">
      <c r="A263" s="147"/>
      <c r="B263" s="218" t="s">
        <v>174</v>
      </c>
      <c r="C263" s="157" t="s">
        <v>48</v>
      </c>
      <c r="D263" s="157"/>
      <c r="E263" s="157" t="s">
        <v>48</v>
      </c>
      <c r="F263" s="157"/>
      <c r="G263" s="47"/>
      <c r="H263" s="47"/>
      <c r="I263" s="47"/>
      <c r="J263" s="47"/>
      <c r="K263" s="47"/>
      <c r="L263" s="221"/>
      <c r="M263" s="47"/>
      <c r="N263" s="47"/>
      <c r="O263" s="47"/>
      <c r="P263" s="47"/>
      <c r="Q263" s="56"/>
      <c r="R263" s="56"/>
      <c r="S263" s="148"/>
      <c r="T263" s="148"/>
      <c r="U263" s="173"/>
      <c r="V263" s="173"/>
      <c r="W263" s="173"/>
      <c r="X263" s="148"/>
      <c r="Y263" s="173"/>
      <c r="Z263" s="56"/>
    </row>
    <row r="264" spans="1:60" ht="18" customHeight="1" x14ac:dyDescent="0.3">
      <c r="A264" s="148"/>
      <c r="B264" s="220"/>
      <c r="C264" s="47"/>
      <c r="D264" s="47"/>
      <c r="E264" s="47"/>
      <c r="F264" s="47"/>
      <c r="G264" s="47"/>
      <c r="H264" s="47"/>
      <c r="I264" s="47"/>
      <c r="J264" s="47"/>
      <c r="K264" s="47"/>
      <c r="L264" s="221"/>
      <c r="M264" s="47"/>
      <c r="N264" s="47"/>
      <c r="O264" s="47"/>
      <c r="P264" s="47"/>
      <c r="Q264" s="56"/>
      <c r="R264" s="56"/>
      <c r="S264" s="148"/>
      <c r="T264" s="148"/>
      <c r="U264" s="173"/>
      <c r="V264" s="173"/>
      <c r="W264" s="173"/>
      <c r="X264" s="148"/>
      <c r="Y264" s="173"/>
      <c r="Z264" s="56"/>
    </row>
    <row r="265" spans="1:60" ht="15.75" customHeight="1" x14ac:dyDescent="0.3">
      <c r="A265" s="287" t="s">
        <v>177</v>
      </c>
      <c r="B265" s="287"/>
      <c r="C265" s="287"/>
      <c r="D265" s="287"/>
      <c r="E265" s="287"/>
      <c r="F265" s="287"/>
      <c r="G265" s="287"/>
      <c r="H265" s="287"/>
      <c r="I265" s="287"/>
      <c r="J265" s="287"/>
      <c r="K265" s="287"/>
      <c r="L265" s="287"/>
      <c r="M265" s="287"/>
      <c r="N265" s="287"/>
      <c r="O265" s="56"/>
      <c r="P265" s="56"/>
      <c r="Q265" s="148"/>
      <c r="R265" s="148"/>
      <c r="S265" s="55"/>
      <c r="T265" s="55"/>
      <c r="U265" s="55"/>
      <c r="V265" s="55"/>
      <c r="W265" s="55"/>
      <c r="X265" s="55"/>
      <c r="Y265" s="55"/>
      <c r="Z265" s="55"/>
    </row>
    <row r="266" spans="1:60" ht="23.25" customHeight="1" x14ac:dyDescent="0.3">
      <c r="A266" s="287" t="s">
        <v>178</v>
      </c>
      <c r="B266" s="287"/>
      <c r="C266" s="287"/>
      <c r="D266" s="287"/>
      <c r="E266" s="287"/>
      <c r="F266" s="287"/>
      <c r="G266" s="287"/>
      <c r="H266" s="287"/>
      <c r="I266" s="287"/>
      <c r="J266" s="287"/>
      <c r="K266" s="287"/>
      <c r="L266" s="287"/>
      <c r="M266" s="287"/>
      <c r="N266" s="287"/>
      <c r="O266" s="222"/>
      <c r="P266" s="222"/>
      <c r="Q266" s="148"/>
      <c r="R266" s="148"/>
      <c r="S266" s="55"/>
      <c r="T266" s="55"/>
      <c r="U266" s="55"/>
      <c r="V266" s="55"/>
      <c r="W266" s="55"/>
      <c r="X266" s="55"/>
      <c r="Y266" s="55"/>
      <c r="Z266" s="55"/>
    </row>
    <row r="267" spans="1:60" ht="12.6" customHeight="1" thickBot="1" x14ac:dyDescent="0.35">
      <c r="A267" s="109"/>
      <c r="L267" s="354" t="s">
        <v>33</v>
      </c>
      <c r="M267" s="354"/>
      <c r="O267" s="222"/>
      <c r="P267" s="222"/>
      <c r="Q267" s="148"/>
      <c r="R267" s="148"/>
    </row>
    <row r="268" spans="1:60" ht="21.6" customHeight="1" thickBot="1" x14ac:dyDescent="0.35">
      <c r="A268" s="363" t="s">
        <v>92</v>
      </c>
      <c r="B268" s="302" t="s">
        <v>179</v>
      </c>
      <c r="C268" s="300" t="s">
        <v>180</v>
      </c>
      <c r="D268" s="302"/>
      <c r="E268" s="323" t="s">
        <v>36</v>
      </c>
      <c r="F268" s="324"/>
      <c r="G268" s="325"/>
      <c r="H268" s="323" t="s">
        <v>37</v>
      </c>
      <c r="I268" s="324"/>
      <c r="J268" s="325"/>
      <c r="K268" s="323" t="s">
        <v>38</v>
      </c>
      <c r="L268" s="324"/>
      <c r="M268" s="325"/>
      <c r="N268" s="187"/>
      <c r="O268" s="222"/>
      <c r="P268" s="222"/>
      <c r="Q268" s="148"/>
      <c r="R268" s="148"/>
      <c r="S268" s="187"/>
      <c r="T268" s="187"/>
      <c r="U268" s="187"/>
      <c r="V268" s="187"/>
      <c r="W268" s="187"/>
      <c r="X268" s="187"/>
      <c r="Y268" s="187"/>
      <c r="Z268" s="187"/>
      <c r="AA268" s="187"/>
      <c r="AB268" s="187"/>
      <c r="AC268" s="187"/>
      <c r="AD268" s="187"/>
      <c r="AE268" s="187"/>
      <c r="AF268" s="187"/>
      <c r="AG268" s="187"/>
      <c r="AH268" s="187"/>
      <c r="AI268" s="187"/>
      <c r="AJ268" s="187"/>
      <c r="AK268" s="187"/>
      <c r="AL268" s="187"/>
      <c r="AM268" s="187"/>
      <c r="AN268" s="187"/>
      <c r="AO268" s="187"/>
      <c r="AP268" s="187"/>
      <c r="AQ268" s="187"/>
      <c r="AR268" s="187"/>
      <c r="AS268" s="187"/>
      <c r="AT268" s="187"/>
      <c r="AU268" s="187"/>
      <c r="AV268" s="187"/>
      <c r="AW268" s="187"/>
      <c r="AX268" s="187"/>
      <c r="AY268" s="187"/>
      <c r="AZ268" s="187"/>
      <c r="BA268" s="187"/>
      <c r="BB268" s="187"/>
      <c r="BC268" s="187"/>
      <c r="BD268" s="187"/>
      <c r="BE268" s="187"/>
      <c r="BF268" s="187"/>
      <c r="BG268" s="187"/>
      <c r="BH268" s="56"/>
    </row>
    <row r="269" spans="1:60" ht="48.75" customHeight="1" thickBot="1" x14ac:dyDescent="0.35">
      <c r="A269" s="365"/>
      <c r="B269" s="308"/>
      <c r="C269" s="306"/>
      <c r="D269" s="308"/>
      <c r="E269" s="92" t="s">
        <v>162</v>
      </c>
      <c r="F269" s="72" t="s">
        <v>163</v>
      </c>
      <c r="G269" s="162" t="s">
        <v>181</v>
      </c>
      <c r="H269" s="92" t="s">
        <v>162</v>
      </c>
      <c r="I269" s="72" t="s">
        <v>163</v>
      </c>
      <c r="J269" s="162" t="s">
        <v>182</v>
      </c>
      <c r="K269" s="92" t="s">
        <v>162</v>
      </c>
      <c r="L269" s="72" t="s">
        <v>163</v>
      </c>
      <c r="M269" s="162" t="s">
        <v>183</v>
      </c>
      <c r="N269" s="187"/>
      <c r="O269" s="222"/>
      <c r="P269" s="222"/>
      <c r="Q269" s="148"/>
      <c r="R269" s="148"/>
      <c r="S269" s="187"/>
      <c r="T269" s="187"/>
      <c r="U269" s="187"/>
      <c r="V269" s="187"/>
      <c r="W269" s="187"/>
      <c r="X269" s="187"/>
      <c r="Y269" s="187"/>
      <c r="Z269" s="187"/>
      <c r="AA269" s="187"/>
      <c r="AB269" s="187"/>
      <c r="AC269" s="187"/>
      <c r="AD269" s="187"/>
      <c r="AE269" s="187"/>
      <c r="AF269" s="187"/>
      <c r="AG269" s="187"/>
      <c r="AH269" s="187"/>
      <c r="AI269" s="187"/>
      <c r="AJ269" s="187"/>
      <c r="AK269" s="187"/>
      <c r="AL269" s="187"/>
      <c r="AM269" s="187"/>
      <c r="AN269" s="187"/>
      <c r="AO269" s="187"/>
      <c r="AP269" s="187"/>
      <c r="AQ269" s="187"/>
      <c r="AR269" s="187"/>
      <c r="AS269" s="187"/>
      <c r="AT269" s="187"/>
      <c r="AU269" s="187"/>
      <c r="AV269" s="187"/>
      <c r="AW269" s="187"/>
      <c r="AX269" s="187"/>
      <c r="AY269" s="187"/>
      <c r="AZ269" s="187"/>
      <c r="BA269" s="187"/>
      <c r="BB269" s="187"/>
      <c r="BC269" s="187"/>
      <c r="BD269" s="187"/>
      <c r="BE269" s="187"/>
      <c r="BF269" s="187"/>
      <c r="BG269" s="187"/>
      <c r="BH269" s="56"/>
    </row>
    <row r="270" spans="1:60" ht="16.2" thickBot="1" x14ac:dyDescent="0.35">
      <c r="A270" s="96">
        <v>1</v>
      </c>
      <c r="B270" s="165">
        <v>2</v>
      </c>
      <c r="C270" s="323">
        <v>3</v>
      </c>
      <c r="D270" s="325"/>
      <c r="E270" s="96">
        <v>4</v>
      </c>
      <c r="F270" s="182">
        <v>5</v>
      </c>
      <c r="G270" s="165">
        <v>6</v>
      </c>
      <c r="H270" s="182">
        <v>7</v>
      </c>
      <c r="I270" s="182">
        <v>8</v>
      </c>
      <c r="J270" s="165">
        <v>9</v>
      </c>
      <c r="K270" s="182">
        <v>10</v>
      </c>
      <c r="L270" s="182">
        <v>11</v>
      </c>
      <c r="M270" s="165">
        <v>12</v>
      </c>
      <c r="N270" s="187"/>
      <c r="O270" s="223"/>
      <c r="P270" s="223"/>
      <c r="Q270" s="148"/>
      <c r="R270" s="148"/>
      <c r="S270" s="187"/>
      <c r="T270" s="187"/>
      <c r="U270" s="187"/>
      <c r="V270" s="187"/>
      <c r="W270" s="187"/>
      <c r="X270" s="187"/>
      <c r="Y270" s="187"/>
      <c r="Z270" s="187"/>
      <c r="AA270" s="187"/>
      <c r="AB270" s="187"/>
      <c r="AC270" s="187"/>
      <c r="AD270" s="187"/>
      <c r="AE270" s="187"/>
      <c r="AF270" s="187"/>
      <c r="AG270" s="187"/>
      <c r="AH270" s="187"/>
      <c r="AI270" s="187"/>
      <c r="AJ270" s="187"/>
      <c r="AK270" s="187"/>
      <c r="AL270" s="187"/>
      <c r="AM270" s="187"/>
      <c r="AN270" s="187"/>
      <c r="AO270" s="187"/>
      <c r="AP270" s="187"/>
      <c r="AQ270" s="187"/>
      <c r="AR270" s="187"/>
      <c r="AS270" s="187"/>
      <c r="AT270" s="187"/>
      <c r="AU270" s="187"/>
      <c r="AV270" s="187"/>
      <c r="AW270" s="187"/>
      <c r="AX270" s="187"/>
      <c r="AY270" s="187"/>
      <c r="AZ270" s="187"/>
      <c r="BA270" s="187"/>
      <c r="BB270" s="187"/>
      <c r="BC270" s="187"/>
      <c r="BD270" s="187"/>
      <c r="BE270" s="187"/>
      <c r="BF270" s="187"/>
      <c r="BG270" s="187"/>
      <c r="BH270" s="56"/>
    </row>
    <row r="271" spans="1:60" ht="67.95" customHeight="1" thickBot="1" x14ac:dyDescent="0.35">
      <c r="A271" s="96">
        <v>1</v>
      </c>
      <c r="B271" s="224" t="s">
        <v>184</v>
      </c>
      <c r="C271" s="320" t="s">
        <v>185</v>
      </c>
      <c r="D271" s="322"/>
      <c r="E271" s="225">
        <v>9970</v>
      </c>
      <c r="F271" s="185"/>
      <c r="G271" s="226">
        <f>SUM(E271:F271)</f>
        <v>9970</v>
      </c>
      <c r="H271" s="227">
        <v>0</v>
      </c>
      <c r="I271" s="228">
        <v>0</v>
      </c>
      <c r="J271" s="228">
        <v>0</v>
      </c>
      <c r="K271" s="228"/>
      <c r="L271" s="229"/>
      <c r="M271" s="230"/>
      <c r="N271" s="187"/>
      <c r="O271" s="223"/>
      <c r="P271" s="223"/>
      <c r="Q271" s="148"/>
      <c r="R271" s="148"/>
      <c r="S271" s="187"/>
      <c r="T271" s="187"/>
      <c r="U271" s="187"/>
      <c r="V271" s="187"/>
      <c r="W271" s="187"/>
      <c r="X271" s="187"/>
      <c r="Y271" s="187"/>
      <c r="Z271" s="187"/>
      <c r="AA271" s="187"/>
      <c r="AB271" s="187"/>
      <c r="AC271" s="187"/>
      <c r="AD271" s="187"/>
      <c r="AE271" s="187"/>
      <c r="AF271" s="187"/>
      <c r="AG271" s="187"/>
      <c r="AH271" s="187"/>
      <c r="AI271" s="187"/>
      <c r="AJ271" s="187"/>
      <c r="AK271" s="187"/>
      <c r="AL271" s="187"/>
      <c r="AM271" s="187"/>
      <c r="AN271" s="187"/>
      <c r="AO271" s="187"/>
      <c r="AP271" s="187"/>
      <c r="AQ271" s="187"/>
      <c r="AR271" s="187"/>
      <c r="AS271" s="187"/>
      <c r="AT271" s="187"/>
      <c r="AU271" s="187"/>
      <c r="AV271" s="187"/>
      <c r="AW271" s="187"/>
      <c r="AX271" s="187"/>
      <c r="AY271" s="187"/>
      <c r="AZ271" s="187"/>
      <c r="BA271" s="187"/>
      <c r="BB271" s="187"/>
      <c r="BC271" s="187"/>
      <c r="BD271" s="187"/>
      <c r="BE271" s="187"/>
      <c r="BF271" s="187"/>
      <c r="BG271" s="187"/>
      <c r="BH271" s="56"/>
    </row>
    <row r="272" spans="1:60" ht="21.6" customHeight="1" thickBot="1" x14ac:dyDescent="0.35">
      <c r="A272" s="96">
        <v>2</v>
      </c>
      <c r="B272" s="224"/>
      <c r="C272" s="320"/>
      <c r="D272" s="322"/>
      <c r="E272" s="231"/>
      <c r="F272" s="182"/>
      <c r="G272" s="232"/>
      <c r="H272" s="232"/>
      <c r="I272" s="233"/>
      <c r="J272" s="233"/>
      <c r="K272" s="233"/>
      <c r="L272" s="234"/>
      <c r="M272" s="235"/>
      <c r="N272" s="187"/>
      <c r="O272" s="223"/>
      <c r="P272" s="223"/>
      <c r="Q272" s="148"/>
      <c r="R272" s="148"/>
      <c r="S272" s="187"/>
      <c r="T272" s="187"/>
      <c r="U272" s="187"/>
      <c r="V272" s="187"/>
      <c r="W272" s="187"/>
      <c r="X272" s="187"/>
      <c r="Y272" s="187"/>
      <c r="Z272" s="187"/>
      <c r="AA272" s="187"/>
      <c r="AB272" s="187"/>
      <c r="AC272" s="187"/>
      <c r="AD272" s="187"/>
      <c r="AE272" s="187"/>
      <c r="AF272" s="187"/>
      <c r="AG272" s="187"/>
      <c r="AH272" s="187"/>
      <c r="AI272" s="187"/>
      <c r="AJ272" s="187"/>
      <c r="AK272" s="187"/>
      <c r="AL272" s="187"/>
      <c r="AM272" s="187"/>
      <c r="AN272" s="187"/>
      <c r="AO272" s="187"/>
      <c r="AP272" s="187"/>
      <c r="AQ272" s="187"/>
      <c r="AR272" s="187"/>
      <c r="AS272" s="187"/>
      <c r="AT272" s="187"/>
      <c r="AU272" s="187"/>
      <c r="AV272" s="187"/>
      <c r="AW272" s="187"/>
      <c r="AX272" s="187"/>
      <c r="AY272" s="187"/>
      <c r="AZ272" s="187"/>
      <c r="BA272" s="187"/>
      <c r="BB272" s="187"/>
      <c r="BC272" s="187"/>
      <c r="BD272" s="187"/>
      <c r="BE272" s="187"/>
      <c r="BF272" s="187"/>
      <c r="BG272" s="187"/>
      <c r="BH272" s="56"/>
    </row>
    <row r="273" spans="1:60" ht="20.399999999999999" customHeight="1" thickBot="1" x14ac:dyDescent="0.35">
      <c r="A273" s="96"/>
      <c r="B273" s="224" t="s">
        <v>57</v>
      </c>
      <c r="C273" s="320"/>
      <c r="D273" s="322"/>
      <c r="E273" s="236">
        <f>SUM(E271:E272)</f>
        <v>9970</v>
      </c>
      <c r="F273" s="96"/>
      <c r="G273" s="237">
        <f>SUM(G271:G272)</f>
        <v>9970</v>
      </c>
      <c r="H273" s="232"/>
      <c r="I273" s="233">
        <f>I271+I272</f>
        <v>0</v>
      </c>
      <c r="J273" s="233"/>
      <c r="K273" s="233"/>
      <c r="L273" s="234"/>
      <c r="M273" s="235"/>
      <c r="N273" s="187"/>
      <c r="O273" s="223"/>
      <c r="P273" s="223"/>
      <c r="Q273" s="148"/>
      <c r="R273" s="148"/>
      <c r="S273" s="187"/>
      <c r="T273" s="187"/>
      <c r="U273" s="187"/>
      <c r="V273" s="187"/>
      <c r="W273" s="187"/>
      <c r="X273" s="187"/>
      <c r="Y273" s="187"/>
      <c r="Z273" s="187"/>
      <c r="AA273" s="187"/>
      <c r="AB273" s="187"/>
      <c r="AC273" s="187"/>
      <c r="AD273" s="187"/>
      <c r="AE273" s="187"/>
      <c r="AF273" s="187"/>
      <c r="AG273" s="187"/>
      <c r="AH273" s="187"/>
      <c r="AI273" s="187"/>
      <c r="AJ273" s="304"/>
      <c r="AK273" s="304"/>
      <c r="AL273" s="304"/>
      <c r="AM273" s="304"/>
      <c r="AN273" s="304"/>
      <c r="AO273" s="304"/>
      <c r="AP273" s="304"/>
      <c r="AQ273" s="304"/>
      <c r="AR273" s="304"/>
      <c r="AS273" s="304"/>
      <c r="AT273" s="304"/>
      <c r="AU273" s="304"/>
      <c r="AV273" s="304"/>
      <c r="AW273" s="304"/>
      <c r="AX273" s="304"/>
      <c r="AY273" s="304"/>
      <c r="AZ273" s="304"/>
      <c r="BA273" s="304"/>
      <c r="BB273" s="304"/>
      <c r="BC273" s="304"/>
      <c r="BD273" s="304"/>
      <c r="BE273" s="304"/>
      <c r="BF273" s="304"/>
      <c r="BG273" s="304"/>
      <c r="BH273" s="56"/>
    </row>
    <row r="274" spans="1:60" ht="21.6" customHeight="1" x14ac:dyDescent="0.3">
      <c r="A274" s="34"/>
      <c r="B274" s="130"/>
      <c r="C274" s="34"/>
      <c r="D274" s="34"/>
      <c r="E274" s="34"/>
      <c r="F274" s="34"/>
      <c r="G274" s="187"/>
      <c r="H274" s="187"/>
      <c r="I274" s="187"/>
      <c r="J274" s="187"/>
      <c r="K274" s="187"/>
      <c r="L274" s="187"/>
      <c r="M274" s="187"/>
      <c r="N274" s="187"/>
      <c r="O274" s="223"/>
      <c r="P274" s="223"/>
      <c r="Q274" s="148"/>
      <c r="R274" s="148"/>
      <c r="S274" s="187"/>
      <c r="T274" s="187"/>
      <c r="U274" s="187"/>
      <c r="V274" s="187"/>
      <c r="W274" s="187"/>
      <c r="X274" s="187"/>
      <c r="Y274" s="187"/>
      <c r="Z274" s="187"/>
      <c r="AA274" s="187"/>
      <c r="AB274" s="187"/>
      <c r="AC274" s="187"/>
      <c r="AD274" s="187"/>
      <c r="AE274" s="187"/>
      <c r="AF274" s="187"/>
      <c r="AG274" s="187"/>
      <c r="AH274" s="187"/>
      <c r="AI274" s="187"/>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56"/>
    </row>
    <row r="275" spans="1:60" ht="15.75" customHeight="1" x14ac:dyDescent="0.3">
      <c r="A275" s="411" t="s">
        <v>186</v>
      </c>
      <c r="B275" s="411"/>
      <c r="C275" s="411"/>
      <c r="D275" s="411"/>
      <c r="E275" s="411"/>
      <c r="F275" s="411"/>
      <c r="G275" s="411"/>
      <c r="H275" s="411"/>
      <c r="I275" s="411"/>
      <c r="J275" s="411"/>
      <c r="K275" s="411"/>
      <c r="L275" s="411"/>
      <c r="M275" s="411"/>
      <c r="N275" s="238"/>
      <c r="O275" s="223"/>
      <c r="P275" s="223"/>
      <c r="Q275" s="198"/>
      <c r="R275" s="198"/>
      <c r="S275" s="198"/>
      <c r="T275" s="198"/>
      <c r="U275" s="198"/>
      <c r="V275" s="198"/>
      <c r="W275" s="198"/>
      <c r="X275" s="198"/>
      <c r="Y275" s="198"/>
      <c r="Z275" s="198"/>
      <c r="AA275" s="198"/>
      <c r="AB275" s="198"/>
      <c r="AC275" s="198"/>
      <c r="AD275" s="198"/>
      <c r="AE275" s="198"/>
      <c r="AF275" s="198"/>
      <c r="AG275" s="198"/>
      <c r="AH275" s="198"/>
      <c r="AI275" s="198"/>
      <c r="AJ275" s="198"/>
      <c r="AK275" s="198"/>
      <c r="AL275" s="198"/>
      <c r="AM275" s="198"/>
      <c r="AN275" s="198"/>
      <c r="AO275" s="198"/>
      <c r="AP275" s="198"/>
      <c r="AQ275" s="198"/>
      <c r="AR275" s="198"/>
      <c r="AS275" s="198"/>
      <c r="AT275" s="198"/>
      <c r="AU275" s="198"/>
      <c r="AV275" s="198"/>
      <c r="AW275" s="198"/>
      <c r="AX275" s="198"/>
      <c r="AY275" s="198"/>
      <c r="AZ275" s="198"/>
      <c r="BA275" s="198"/>
      <c r="BB275" s="198"/>
      <c r="BC275" s="198"/>
      <c r="BD275" s="198"/>
      <c r="BE275" s="198"/>
      <c r="BF275" s="198"/>
      <c r="BG275" s="198"/>
      <c r="BH275" s="409"/>
    </row>
    <row r="276" spans="1:60" ht="9.6" customHeight="1" x14ac:dyDescent="0.3">
      <c r="A276" s="56"/>
      <c r="B276" s="53"/>
      <c r="C276" s="53"/>
      <c r="D276" s="53"/>
      <c r="E276" s="53"/>
      <c r="F276" s="53"/>
      <c r="G276" s="53"/>
      <c r="H276" s="53"/>
      <c r="I276" s="53"/>
      <c r="J276" s="53"/>
      <c r="K276" s="53"/>
      <c r="L276" s="53"/>
      <c r="M276" s="53"/>
      <c r="N276" s="53"/>
      <c r="O276" s="223"/>
      <c r="P276" s="223"/>
      <c r="Q276" s="55"/>
      <c r="R276" s="55"/>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V276" s="53"/>
      <c r="AW276" s="53"/>
      <c r="AX276" s="53"/>
      <c r="AY276" s="53"/>
      <c r="AZ276" s="53"/>
      <c r="BA276" s="53"/>
      <c r="BB276" s="53"/>
      <c r="BC276" s="53"/>
      <c r="BD276" s="53"/>
      <c r="BE276" s="53"/>
      <c r="BF276" s="53"/>
      <c r="BG276" s="53"/>
      <c r="BH276" s="409"/>
    </row>
    <row r="277" spans="1:60" ht="16.5" customHeight="1" thickBot="1" x14ac:dyDescent="0.35">
      <c r="A277" s="239"/>
      <c r="B277" s="56"/>
      <c r="C277" s="56"/>
      <c r="D277" s="56"/>
      <c r="E277" s="56"/>
      <c r="F277" s="56"/>
      <c r="G277" s="56"/>
      <c r="H277" s="56"/>
      <c r="I277" s="304" t="s">
        <v>33</v>
      </c>
      <c r="J277" s="304"/>
      <c r="K277" s="56"/>
      <c r="N277" s="56"/>
      <c r="O277" s="223"/>
      <c r="P277" s="223"/>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6"/>
      <c r="BE277" s="56"/>
      <c r="BF277" s="56"/>
      <c r="BG277" s="56"/>
      <c r="BH277" s="409"/>
    </row>
    <row r="278" spans="1:60" ht="16.5" customHeight="1" thickBot="1" x14ac:dyDescent="0.35">
      <c r="A278" s="410" t="s">
        <v>92</v>
      </c>
      <c r="B278" s="302" t="s">
        <v>179</v>
      </c>
      <c r="C278" s="300" t="s">
        <v>180</v>
      </c>
      <c r="D278" s="302"/>
      <c r="E278" s="323" t="s">
        <v>59</v>
      </c>
      <c r="F278" s="324"/>
      <c r="G278" s="325"/>
      <c r="H278" s="323" t="s">
        <v>60</v>
      </c>
      <c r="I278" s="324"/>
      <c r="J278" s="325"/>
      <c r="K278" s="187"/>
      <c r="L278" s="198"/>
      <c r="M278" s="198"/>
      <c r="N278" s="240"/>
      <c r="O278" s="240"/>
      <c r="P278" s="187"/>
      <c r="Q278" s="187"/>
      <c r="R278" s="187"/>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c r="BB278" s="56"/>
      <c r="BC278" s="56"/>
      <c r="BD278" s="56"/>
      <c r="BE278" s="56"/>
    </row>
    <row r="279" spans="1:60" ht="34.5" customHeight="1" thickBot="1" x14ac:dyDescent="0.35">
      <c r="A279" s="365"/>
      <c r="B279" s="308"/>
      <c r="C279" s="306"/>
      <c r="D279" s="308"/>
      <c r="E279" s="241" t="s">
        <v>162</v>
      </c>
      <c r="F279" s="242" t="s">
        <v>163</v>
      </c>
      <c r="G279" s="96" t="s">
        <v>181</v>
      </c>
      <c r="H279" s="241" t="s">
        <v>162</v>
      </c>
      <c r="I279" s="242" t="s">
        <v>163</v>
      </c>
      <c r="J279" s="96" t="s">
        <v>182</v>
      </c>
      <c r="K279" s="187"/>
      <c r="L279" s="55"/>
      <c r="M279" s="55"/>
      <c r="N279" s="240"/>
      <c r="O279" s="240"/>
      <c r="P279" s="187"/>
      <c r="Q279" s="187"/>
      <c r="R279" s="187"/>
      <c r="S279" s="187"/>
      <c r="T279" s="187"/>
      <c r="U279" s="187"/>
      <c r="V279" s="187"/>
      <c r="W279" s="187"/>
      <c r="X279" s="187"/>
      <c r="Y279" s="187"/>
      <c r="Z279" s="187"/>
      <c r="AA279" s="187"/>
      <c r="AB279" s="187"/>
      <c r="AC279" s="187"/>
      <c r="AD279" s="187"/>
      <c r="AE279" s="187"/>
      <c r="AF279" s="187"/>
      <c r="AG279" s="187"/>
      <c r="AH279" s="187"/>
      <c r="AI279" s="187"/>
      <c r="AJ279" s="187"/>
      <c r="AK279" s="187"/>
      <c r="AL279" s="187"/>
      <c r="AM279" s="187"/>
      <c r="AN279" s="187"/>
      <c r="AO279" s="187"/>
      <c r="AP279" s="187"/>
      <c r="AQ279" s="187"/>
      <c r="AR279" s="187"/>
      <c r="AS279" s="187"/>
      <c r="AT279" s="187"/>
      <c r="AU279" s="187"/>
      <c r="AV279" s="187"/>
      <c r="AW279" s="187"/>
      <c r="AX279" s="187"/>
      <c r="AY279" s="187"/>
      <c r="AZ279" s="187"/>
      <c r="BA279" s="187"/>
      <c r="BB279" s="187"/>
      <c r="BC279" s="187"/>
      <c r="BD279" s="187"/>
      <c r="BE279" s="56"/>
    </row>
    <row r="280" spans="1:60" ht="16.5" customHeight="1" thickBot="1" x14ac:dyDescent="0.35">
      <c r="A280" s="96">
        <v>1</v>
      </c>
      <c r="B280" s="165">
        <v>2</v>
      </c>
      <c r="C280" s="323">
        <v>3</v>
      </c>
      <c r="D280" s="325"/>
      <c r="E280" s="165">
        <v>4</v>
      </c>
      <c r="F280" s="96">
        <v>5</v>
      </c>
      <c r="G280" s="96">
        <v>6</v>
      </c>
      <c r="H280" s="97">
        <v>7</v>
      </c>
      <c r="I280" s="96">
        <v>8</v>
      </c>
      <c r="J280" s="96">
        <v>9</v>
      </c>
      <c r="K280" s="187"/>
      <c r="L280" s="54"/>
      <c r="M280" s="55"/>
      <c r="N280" s="240"/>
      <c r="O280" s="240"/>
      <c r="P280" s="187"/>
      <c r="Q280" s="187"/>
      <c r="R280" s="187"/>
      <c r="S280" s="187"/>
      <c r="T280" s="187"/>
      <c r="U280" s="187"/>
      <c r="V280" s="187"/>
      <c r="W280" s="187"/>
      <c r="X280" s="187"/>
      <c r="Y280" s="187"/>
      <c r="Z280" s="187"/>
      <c r="AA280" s="187"/>
      <c r="AB280" s="187"/>
      <c r="AC280" s="187"/>
      <c r="AD280" s="187"/>
      <c r="AE280" s="187"/>
      <c r="AF280" s="187"/>
      <c r="AG280" s="187"/>
      <c r="AH280" s="187"/>
      <c r="AI280" s="187"/>
      <c r="AJ280" s="187"/>
      <c r="AK280" s="187"/>
      <c r="AL280" s="187"/>
      <c r="AM280" s="187"/>
      <c r="AN280" s="187"/>
      <c r="AO280" s="187"/>
      <c r="AP280" s="187"/>
      <c r="AQ280" s="187"/>
      <c r="AR280" s="187"/>
      <c r="AS280" s="187"/>
      <c r="AT280" s="187"/>
      <c r="AU280" s="187"/>
      <c r="AV280" s="187"/>
      <c r="AW280" s="187"/>
      <c r="AX280" s="187"/>
      <c r="AY280" s="187"/>
      <c r="AZ280" s="187"/>
      <c r="BA280" s="187"/>
      <c r="BB280" s="187"/>
      <c r="BC280" s="187"/>
      <c r="BD280" s="187"/>
      <c r="BE280" s="56"/>
    </row>
    <row r="281" spans="1:60" ht="16.2" thickBot="1" x14ac:dyDescent="0.35">
      <c r="A281" s="96"/>
      <c r="B281" s="165"/>
      <c r="C281" s="323"/>
      <c r="D281" s="325"/>
      <c r="E281" s="165"/>
      <c r="F281" s="235"/>
      <c r="G281" s="235"/>
      <c r="H281" s="243"/>
      <c r="I281" s="235"/>
      <c r="J281" s="235"/>
      <c r="K281" s="187"/>
      <c r="L281" s="54"/>
      <c r="M281" s="55"/>
      <c r="N281" s="240"/>
      <c r="O281" s="240"/>
      <c r="P281" s="187"/>
      <c r="Q281" s="187"/>
      <c r="R281" s="187"/>
      <c r="S281" s="187"/>
      <c r="T281" s="187"/>
      <c r="U281" s="187"/>
      <c r="V281" s="187"/>
      <c r="W281" s="187"/>
      <c r="X281" s="187"/>
      <c r="Y281" s="187"/>
      <c r="Z281" s="187"/>
      <c r="AA281" s="187"/>
      <c r="AB281" s="187"/>
      <c r="AC281" s="187"/>
      <c r="AD281" s="187"/>
      <c r="AE281" s="187"/>
      <c r="AF281" s="187"/>
      <c r="AG281" s="187"/>
      <c r="AH281" s="187"/>
      <c r="AI281" s="187"/>
      <c r="AJ281" s="187"/>
      <c r="AK281" s="187"/>
      <c r="AL281" s="187"/>
      <c r="AM281" s="187"/>
      <c r="AN281" s="187"/>
      <c r="AO281" s="187"/>
      <c r="AP281" s="187"/>
      <c r="AQ281" s="187"/>
      <c r="AR281" s="187"/>
      <c r="AS281" s="187"/>
      <c r="AT281" s="187"/>
      <c r="AU281" s="187"/>
      <c r="AV281" s="187"/>
      <c r="AW281" s="187"/>
      <c r="AX281" s="187"/>
      <c r="AY281" s="187"/>
      <c r="AZ281" s="187"/>
      <c r="BA281" s="187"/>
      <c r="BB281" s="187"/>
      <c r="BC281" s="187"/>
      <c r="BD281" s="187"/>
      <c r="BE281" s="56"/>
    </row>
    <row r="282" spans="1:60" ht="16.2" thickBot="1" x14ac:dyDescent="0.35">
      <c r="A282" s="96"/>
      <c r="B282" s="165"/>
      <c r="C282" s="323"/>
      <c r="D282" s="325"/>
      <c r="E282" s="165"/>
      <c r="F282" s="235"/>
      <c r="G282" s="235"/>
      <c r="H282" s="243"/>
      <c r="I282" s="235"/>
      <c r="J282" s="235"/>
      <c r="K282" s="187"/>
      <c r="L282" s="54"/>
      <c r="M282" s="55"/>
      <c r="N282" s="244"/>
      <c r="O282" s="244"/>
      <c r="P282" s="187"/>
      <c r="Q282" s="187"/>
      <c r="R282" s="187"/>
      <c r="S282" s="187"/>
      <c r="T282" s="187"/>
      <c r="U282" s="187"/>
      <c r="V282" s="187"/>
      <c r="W282" s="187"/>
      <c r="X282" s="187"/>
      <c r="Y282" s="187"/>
      <c r="Z282" s="187"/>
      <c r="AA282" s="187"/>
      <c r="AB282" s="187"/>
      <c r="AC282" s="187"/>
      <c r="AD282" s="187"/>
      <c r="AE282" s="187"/>
      <c r="AF282" s="187"/>
      <c r="AG282" s="187"/>
      <c r="AH282" s="187"/>
      <c r="AI282" s="187"/>
      <c r="AJ282" s="187"/>
      <c r="AK282" s="187"/>
      <c r="AL282" s="187"/>
      <c r="AM282" s="187"/>
      <c r="AN282" s="187"/>
      <c r="AO282" s="187"/>
      <c r="AP282" s="187"/>
      <c r="AQ282" s="187"/>
      <c r="AR282" s="187"/>
      <c r="AS282" s="187"/>
      <c r="AT282" s="187"/>
      <c r="AU282" s="187"/>
      <c r="AV282" s="187"/>
      <c r="AW282" s="187"/>
      <c r="AX282" s="187"/>
      <c r="AY282" s="187"/>
      <c r="AZ282" s="187"/>
      <c r="BA282" s="187"/>
      <c r="BB282" s="187"/>
      <c r="BC282" s="187"/>
      <c r="BD282" s="187"/>
      <c r="BE282" s="56"/>
    </row>
    <row r="283" spans="1:60" ht="16.2" thickBot="1" x14ac:dyDescent="0.35">
      <c r="A283" s="96"/>
      <c r="B283" s="165"/>
      <c r="C283" s="323"/>
      <c r="D283" s="325"/>
      <c r="E283" s="165"/>
      <c r="F283" s="235"/>
      <c r="G283" s="235"/>
      <c r="H283" s="243"/>
      <c r="I283" s="235"/>
      <c r="J283" s="235"/>
      <c r="K283" s="187"/>
      <c r="L283" s="56"/>
      <c r="M283" s="56"/>
      <c r="N283" s="223"/>
      <c r="O283" s="223"/>
      <c r="P283" s="187"/>
      <c r="Q283" s="187"/>
      <c r="R283" s="187"/>
      <c r="S283" s="187"/>
      <c r="T283" s="187"/>
      <c r="U283" s="187"/>
      <c r="V283" s="187"/>
      <c r="W283" s="187"/>
      <c r="X283" s="187"/>
      <c r="Y283" s="187"/>
      <c r="Z283" s="187"/>
      <c r="AA283" s="187"/>
      <c r="AB283" s="187"/>
      <c r="AC283" s="187"/>
      <c r="AD283" s="187"/>
      <c r="AE283" s="187"/>
      <c r="AF283" s="187"/>
      <c r="AG283" s="187"/>
      <c r="AH283" s="187"/>
      <c r="AI283" s="187"/>
      <c r="AJ283" s="187"/>
      <c r="AK283" s="187"/>
      <c r="AL283" s="187"/>
      <c r="AM283" s="187"/>
      <c r="AN283" s="187"/>
      <c r="AO283" s="187"/>
      <c r="AP283" s="187"/>
      <c r="AQ283" s="187"/>
      <c r="AR283" s="187"/>
      <c r="AS283" s="187"/>
      <c r="AT283" s="187"/>
      <c r="AU283" s="187"/>
      <c r="AV283" s="187"/>
      <c r="AW283" s="187"/>
      <c r="AX283" s="187"/>
      <c r="AY283" s="187"/>
      <c r="AZ283" s="187"/>
      <c r="BA283" s="187"/>
      <c r="BB283" s="187"/>
      <c r="BC283" s="187"/>
      <c r="BD283" s="187"/>
      <c r="BE283" s="56"/>
    </row>
    <row r="284" spans="1:60" ht="16.2" thickBot="1" x14ac:dyDescent="0.35">
      <c r="A284" s="96"/>
      <c r="B284" s="165"/>
      <c r="C284" s="323"/>
      <c r="D284" s="325"/>
      <c r="E284" s="165"/>
      <c r="F284" s="235"/>
      <c r="G284" s="235"/>
      <c r="H284" s="243"/>
      <c r="I284" s="235"/>
      <c r="J284" s="235"/>
      <c r="K284" s="187"/>
      <c r="L284" s="148"/>
      <c r="M284" s="148"/>
      <c r="N284" s="223"/>
      <c r="O284" s="223"/>
      <c r="P284" s="187"/>
      <c r="Q284" s="187"/>
      <c r="R284" s="187"/>
      <c r="S284" s="187"/>
      <c r="T284" s="187"/>
      <c r="U284" s="187"/>
      <c r="V284" s="187"/>
      <c r="W284" s="187"/>
      <c r="X284" s="187"/>
      <c r="Y284" s="187"/>
      <c r="Z284" s="187"/>
      <c r="AA284" s="187"/>
      <c r="AB284" s="187"/>
      <c r="AC284" s="187"/>
      <c r="AD284" s="187"/>
      <c r="AE284" s="187"/>
      <c r="AF284" s="187"/>
      <c r="AG284" s="187"/>
      <c r="AH284" s="187"/>
      <c r="AI284" s="187"/>
      <c r="AJ284" s="187"/>
      <c r="AK284" s="187"/>
      <c r="AL284" s="187"/>
      <c r="AM284" s="187"/>
      <c r="AN284" s="187"/>
      <c r="AO284" s="187"/>
      <c r="AP284" s="187"/>
      <c r="AQ284" s="187"/>
      <c r="AR284" s="187"/>
      <c r="AS284" s="187"/>
      <c r="AT284" s="187"/>
      <c r="AU284" s="187"/>
      <c r="AV284" s="187"/>
      <c r="AW284" s="187"/>
      <c r="AX284" s="187"/>
      <c r="AY284" s="187"/>
      <c r="AZ284" s="187"/>
      <c r="BA284" s="187"/>
      <c r="BB284" s="187"/>
      <c r="BC284" s="187"/>
      <c r="BD284" s="187"/>
      <c r="BE284" s="56"/>
    </row>
    <row r="285" spans="1:60" ht="16.5" customHeight="1" thickBot="1" x14ac:dyDescent="0.35">
      <c r="A285" s="96"/>
      <c r="B285" s="224" t="s">
        <v>57</v>
      </c>
      <c r="C285" s="323"/>
      <c r="D285" s="325"/>
      <c r="E285" s="165"/>
      <c r="F285" s="235"/>
      <c r="G285" s="235"/>
      <c r="H285" s="243"/>
      <c r="I285" s="235"/>
      <c r="J285" s="235"/>
      <c r="K285" s="187"/>
      <c r="L285" s="148"/>
      <c r="M285" s="148"/>
      <c r="N285" s="223"/>
      <c r="O285" s="223"/>
      <c r="P285" s="187"/>
      <c r="Q285" s="187"/>
      <c r="R285" s="187"/>
      <c r="S285" s="187"/>
      <c r="T285" s="187"/>
      <c r="U285" s="187"/>
      <c r="V285" s="187"/>
      <c r="W285" s="187"/>
      <c r="X285" s="187"/>
      <c r="Y285" s="187"/>
      <c r="Z285" s="187"/>
      <c r="AA285" s="187"/>
      <c r="AB285" s="187"/>
      <c r="AC285" s="187"/>
      <c r="AD285" s="187"/>
      <c r="AE285" s="187"/>
      <c r="AF285" s="187"/>
      <c r="AG285" s="187"/>
      <c r="AH285" s="187"/>
      <c r="AI285" s="187"/>
      <c r="AJ285" s="187"/>
      <c r="AK285" s="187"/>
      <c r="AL285" s="187"/>
      <c r="AM285" s="187"/>
      <c r="AN285" s="187"/>
      <c r="AO285" s="187"/>
      <c r="AP285" s="187"/>
      <c r="AQ285" s="187"/>
      <c r="AR285" s="187"/>
      <c r="AS285" s="187"/>
      <c r="AT285" s="187"/>
      <c r="AU285" s="187"/>
      <c r="AV285" s="187"/>
      <c r="AW285" s="187"/>
      <c r="AX285" s="187"/>
      <c r="AY285" s="187"/>
      <c r="AZ285" s="187"/>
      <c r="BA285" s="187"/>
      <c r="BB285" s="187"/>
      <c r="BC285" s="187"/>
      <c r="BD285" s="187"/>
      <c r="BE285" s="56"/>
    </row>
    <row r="286" spans="1:60" ht="15" customHeight="1" x14ac:dyDescent="0.3">
      <c r="A286" s="245"/>
      <c r="B286" s="245"/>
      <c r="C286" s="197"/>
      <c r="D286" s="197"/>
      <c r="E286" s="197"/>
      <c r="F286" s="197"/>
      <c r="G286" s="197"/>
      <c r="H286" s="197"/>
      <c r="I286" s="197"/>
      <c r="J286" s="197"/>
      <c r="K286" s="197"/>
      <c r="L286" s="197"/>
      <c r="M286" s="197"/>
      <c r="N286" s="197"/>
      <c r="O286" s="148"/>
      <c r="P286" s="148"/>
      <c r="Q286" s="223"/>
      <c r="R286" s="223"/>
      <c r="S286" s="197"/>
      <c r="T286" s="197"/>
      <c r="U286" s="197"/>
      <c r="V286" s="197"/>
      <c r="W286" s="197"/>
      <c r="X286" s="197"/>
      <c r="Y286" s="197"/>
      <c r="Z286" s="197"/>
      <c r="AA286" s="197"/>
      <c r="AB286" s="197"/>
      <c r="AC286" s="197"/>
      <c r="AD286" s="197"/>
      <c r="AE286" s="197"/>
      <c r="AF286" s="197"/>
      <c r="AG286" s="197"/>
      <c r="AH286" s="197"/>
      <c r="AI286" s="197"/>
      <c r="AJ286" s="197"/>
      <c r="AK286" s="197"/>
      <c r="AL286" s="197"/>
      <c r="AM286" s="197"/>
      <c r="AN286" s="197"/>
      <c r="AO286" s="197"/>
      <c r="AP286" s="197"/>
      <c r="AQ286" s="197"/>
      <c r="AR286" s="197"/>
      <c r="AS286" s="197"/>
      <c r="AT286" s="197"/>
      <c r="AU286" s="197"/>
      <c r="AV286" s="197"/>
      <c r="AW286" s="197"/>
      <c r="AX286" s="197"/>
      <c r="AY286" s="197"/>
      <c r="AZ286" s="197"/>
      <c r="BA286" s="197"/>
      <c r="BB286" s="197"/>
      <c r="BC286" s="197"/>
      <c r="BD286" s="197"/>
      <c r="BE286" s="197"/>
      <c r="BF286" s="197"/>
      <c r="BG286" s="197"/>
      <c r="BH286" s="409"/>
    </row>
    <row r="287" spans="1:60" ht="15.75" customHeight="1" x14ac:dyDescent="0.3">
      <c r="A287" s="287" t="s">
        <v>187</v>
      </c>
      <c r="B287" s="287"/>
      <c r="C287" s="287"/>
      <c r="D287" s="287"/>
      <c r="E287" s="287"/>
      <c r="F287" s="287"/>
      <c r="G287" s="287"/>
      <c r="H287" s="287"/>
      <c r="I287" s="287"/>
      <c r="J287" s="287"/>
      <c r="K287" s="287"/>
      <c r="L287" s="287"/>
      <c r="M287" s="287"/>
      <c r="N287" s="54"/>
      <c r="O287" s="148"/>
      <c r="P287" s="148"/>
      <c r="Q287" s="223"/>
      <c r="R287" s="223"/>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c r="AR287" s="55"/>
      <c r="AS287" s="55"/>
      <c r="AT287" s="55"/>
      <c r="AU287" s="55"/>
      <c r="AV287" s="55"/>
      <c r="AW287" s="55"/>
      <c r="AX287" s="55"/>
      <c r="AY287" s="55"/>
      <c r="AZ287" s="55"/>
      <c r="BA287" s="55"/>
      <c r="BB287" s="55"/>
      <c r="BC287" s="55"/>
      <c r="BD287" s="55"/>
      <c r="BE287" s="55"/>
      <c r="BF287" s="55"/>
      <c r="BG287" s="55"/>
      <c r="BH287" s="409"/>
    </row>
    <row r="288" spans="1:60" ht="15" customHeight="1" x14ac:dyDescent="0.3">
      <c r="A288" s="56"/>
      <c r="B288" s="56"/>
      <c r="C288" s="53"/>
      <c r="D288" s="53"/>
      <c r="E288" s="53"/>
      <c r="F288" s="53"/>
      <c r="G288" s="53"/>
      <c r="H288" s="53"/>
      <c r="I288" s="53"/>
      <c r="J288" s="53"/>
      <c r="K288" s="53"/>
      <c r="L288" s="53"/>
      <c r="M288" s="53"/>
      <c r="N288" s="53"/>
      <c r="O288" s="246"/>
      <c r="P288" s="148"/>
      <c r="Q288" s="223"/>
      <c r="R288" s="22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409"/>
    </row>
    <row r="289" spans="1:60" ht="16.5" customHeight="1" thickBot="1" x14ac:dyDescent="0.35">
      <c r="A289" s="187"/>
      <c r="B289" s="187"/>
      <c r="D289" s="56"/>
      <c r="E289" s="56"/>
      <c r="F289" s="56"/>
      <c r="G289" s="56"/>
      <c r="H289" s="56"/>
      <c r="I289" s="56"/>
      <c r="J289" s="56"/>
      <c r="K289" s="307" t="s">
        <v>33</v>
      </c>
      <c r="L289" s="307"/>
      <c r="O289" s="148"/>
      <c r="P289" s="148"/>
      <c r="Q289" s="198"/>
      <c r="R289" s="198"/>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c r="BB289" s="56"/>
      <c r="BC289" s="56"/>
      <c r="BD289" s="56"/>
      <c r="BE289" s="56"/>
      <c r="BF289" s="56"/>
      <c r="BG289" s="56"/>
      <c r="BH289" s="409"/>
    </row>
    <row r="290" spans="1:60" ht="37.950000000000003" customHeight="1" thickBot="1" x14ac:dyDescent="0.35">
      <c r="A290" s="398" t="s">
        <v>188</v>
      </c>
      <c r="B290" s="359" t="s">
        <v>189</v>
      </c>
      <c r="C290" s="398" t="s">
        <v>190</v>
      </c>
      <c r="D290" s="387" t="s">
        <v>36</v>
      </c>
      <c r="E290" s="353"/>
      <c r="F290" s="387" t="s">
        <v>191</v>
      </c>
      <c r="G290" s="353"/>
      <c r="H290" s="387" t="s">
        <v>38</v>
      </c>
      <c r="I290" s="353"/>
      <c r="J290" s="387" t="s">
        <v>59</v>
      </c>
      <c r="K290" s="353"/>
      <c r="L290" s="387" t="s">
        <v>60</v>
      </c>
      <c r="M290" s="353"/>
      <c r="N290" s="148"/>
      <c r="O290" s="148"/>
      <c r="P290" s="55"/>
      <c r="Q290" s="55"/>
      <c r="R290" s="148"/>
      <c r="S290" s="148"/>
      <c r="T290" s="148"/>
      <c r="U290" s="148"/>
      <c r="V290" s="148"/>
      <c r="W290" s="148"/>
      <c r="X290" s="148"/>
      <c r="Y290" s="148"/>
      <c r="Z290" s="338"/>
      <c r="AA290" s="338"/>
      <c r="AB290" s="338"/>
      <c r="AC290" s="338"/>
      <c r="AD290" s="338"/>
      <c r="AE290" s="338"/>
      <c r="AF290" s="338"/>
      <c r="AG290" s="338"/>
      <c r="AH290" s="338"/>
      <c r="AI290" s="338"/>
      <c r="AJ290" s="338"/>
      <c r="AK290" s="338"/>
      <c r="AL290" s="338"/>
      <c r="AM290" s="338"/>
      <c r="AN290" s="338"/>
      <c r="AO290" s="338"/>
      <c r="AP290" s="338"/>
      <c r="AQ290" s="338"/>
      <c r="AR290" s="338"/>
      <c r="AS290" s="338"/>
      <c r="AT290" s="338"/>
      <c r="AU290" s="338"/>
      <c r="AV290" s="338"/>
      <c r="AW290" s="338"/>
      <c r="AX290" s="338"/>
      <c r="AY290" s="338"/>
      <c r="AZ290" s="338"/>
      <c r="BA290" s="338"/>
      <c r="BB290" s="338"/>
      <c r="BC290" s="338"/>
      <c r="BD290" s="338"/>
      <c r="BE290" s="338"/>
      <c r="BF290" s="338"/>
      <c r="BG290" s="338"/>
      <c r="BH290" s="173"/>
    </row>
    <row r="291" spans="1:60" ht="55.95" customHeight="1" x14ac:dyDescent="0.3">
      <c r="A291" s="399"/>
      <c r="B291" s="360"/>
      <c r="C291" s="399"/>
      <c r="D291" s="398" t="s">
        <v>192</v>
      </c>
      <c r="E291" s="398" t="s">
        <v>193</v>
      </c>
      <c r="F291" s="398" t="s">
        <v>192</v>
      </c>
      <c r="G291" s="398" t="s">
        <v>193</v>
      </c>
      <c r="H291" s="398" t="s">
        <v>192</v>
      </c>
      <c r="I291" s="398" t="s">
        <v>193</v>
      </c>
      <c r="J291" s="398" t="s">
        <v>192</v>
      </c>
      <c r="K291" s="398" t="s">
        <v>193</v>
      </c>
      <c r="L291" s="398" t="s">
        <v>192</v>
      </c>
      <c r="M291" s="398" t="s">
        <v>193</v>
      </c>
      <c r="N291" s="148"/>
      <c r="O291" s="148"/>
      <c r="P291" s="55"/>
      <c r="Q291" s="55"/>
      <c r="R291" s="148"/>
      <c r="S291" s="148"/>
      <c r="T291" s="148"/>
      <c r="U291" s="148"/>
      <c r="V291" s="148"/>
      <c r="W291" s="148"/>
      <c r="X291" s="148"/>
      <c r="Y291" s="148"/>
      <c r="Z291" s="338"/>
      <c r="AA291" s="338"/>
      <c r="AB291" s="338"/>
      <c r="AC291" s="338"/>
      <c r="AD291" s="338"/>
      <c r="AE291" s="338"/>
      <c r="AF291" s="338"/>
      <c r="AG291" s="338"/>
      <c r="AH291" s="338"/>
      <c r="AI291" s="338"/>
      <c r="AJ291" s="338"/>
      <c r="AK291" s="338"/>
      <c r="AL291" s="338"/>
      <c r="AM291" s="338"/>
      <c r="AN291" s="338"/>
      <c r="AO291" s="338"/>
      <c r="AP291" s="338"/>
      <c r="AQ291" s="338"/>
      <c r="AR291" s="338"/>
      <c r="AS291" s="338"/>
      <c r="AT291" s="338"/>
      <c r="AU291" s="338"/>
      <c r="AV291" s="338"/>
      <c r="AW291" s="338"/>
      <c r="AX291" s="338"/>
      <c r="AY291" s="338"/>
      <c r="AZ291" s="338"/>
      <c r="BA291" s="338"/>
      <c r="BB291" s="338"/>
      <c r="BC291" s="338"/>
      <c r="BD291" s="338"/>
      <c r="BE291" s="338"/>
      <c r="BF291" s="338"/>
      <c r="BG291" s="338"/>
      <c r="BH291" s="173"/>
    </row>
    <row r="292" spans="1:60" ht="56.4" customHeight="1" thickBot="1" x14ac:dyDescent="0.35">
      <c r="A292" s="400"/>
      <c r="B292" s="361"/>
      <c r="C292" s="400"/>
      <c r="D292" s="400"/>
      <c r="E292" s="400"/>
      <c r="F292" s="400"/>
      <c r="G292" s="400"/>
      <c r="H292" s="400"/>
      <c r="I292" s="400"/>
      <c r="J292" s="400"/>
      <c r="K292" s="400"/>
      <c r="L292" s="400"/>
      <c r="M292" s="400"/>
      <c r="N292" s="148"/>
      <c r="O292" s="148"/>
      <c r="P292" s="55"/>
      <c r="Q292" s="55"/>
      <c r="R292" s="148"/>
      <c r="S292" s="148"/>
      <c r="T292" s="148"/>
      <c r="U292" s="148"/>
      <c r="V292" s="148"/>
      <c r="W292" s="148"/>
      <c r="X292" s="148"/>
      <c r="Y292" s="148"/>
      <c r="Z292" s="338"/>
      <c r="AA292" s="338"/>
      <c r="AB292" s="338"/>
      <c r="AC292" s="338"/>
      <c r="AD292" s="338"/>
      <c r="AE292" s="338"/>
      <c r="AF292" s="338"/>
      <c r="AG292" s="338"/>
      <c r="AH292" s="338"/>
      <c r="AI292" s="338"/>
      <c r="AJ292" s="338"/>
      <c r="AK292" s="338"/>
      <c r="AL292" s="338"/>
      <c r="AM292" s="338"/>
      <c r="AN292" s="338"/>
      <c r="AO292" s="338"/>
      <c r="AP292" s="338"/>
      <c r="AQ292" s="338"/>
      <c r="AR292" s="338"/>
      <c r="AS292" s="338"/>
      <c r="AT292" s="338"/>
      <c r="AU292" s="338"/>
      <c r="AV292" s="338"/>
      <c r="AW292" s="338"/>
      <c r="AX292" s="338"/>
      <c r="AY292" s="338"/>
      <c r="AZ292" s="338"/>
      <c r="BA292" s="338"/>
      <c r="BB292" s="338"/>
      <c r="BC292" s="338"/>
      <c r="BD292" s="338"/>
      <c r="BE292" s="338"/>
      <c r="BF292" s="338"/>
      <c r="BG292" s="338"/>
      <c r="BH292" s="173"/>
    </row>
    <row r="293" spans="1:60" ht="16.2" thickBot="1" x14ac:dyDescent="0.35">
      <c r="A293" s="205">
        <v>1</v>
      </c>
      <c r="B293" s="157">
        <v>2</v>
      </c>
      <c r="C293" s="157">
        <v>3</v>
      </c>
      <c r="D293" s="157">
        <v>4</v>
      </c>
      <c r="E293" s="157">
        <v>5</v>
      </c>
      <c r="F293" s="157">
        <v>6</v>
      </c>
      <c r="G293" s="157">
        <v>7</v>
      </c>
      <c r="H293" s="157">
        <v>8</v>
      </c>
      <c r="I293" s="157">
        <v>9</v>
      </c>
      <c r="J293" s="157">
        <v>10</v>
      </c>
      <c r="K293" s="157">
        <v>11</v>
      </c>
      <c r="L293" s="205">
        <v>12</v>
      </c>
      <c r="M293" s="157">
        <v>13</v>
      </c>
      <c r="N293" s="148"/>
      <c r="O293" s="148"/>
      <c r="P293" s="55"/>
      <c r="Q293" s="55"/>
      <c r="R293" s="148"/>
      <c r="S293" s="148"/>
      <c r="T293" s="148"/>
      <c r="U293" s="148"/>
      <c r="V293" s="148"/>
      <c r="W293" s="148"/>
      <c r="X293" s="148"/>
      <c r="Y293" s="148"/>
      <c r="Z293" s="338"/>
      <c r="AA293" s="338"/>
      <c r="AB293" s="338"/>
      <c r="AC293" s="338"/>
      <c r="AD293" s="338"/>
      <c r="AE293" s="338"/>
      <c r="AF293" s="338"/>
      <c r="AG293" s="338"/>
      <c r="AH293" s="338"/>
      <c r="AI293" s="338"/>
      <c r="AJ293" s="338"/>
      <c r="AK293" s="338"/>
      <c r="AL293" s="338"/>
      <c r="AM293" s="338"/>
      <c r="AN293" s="338"/>
      <c r="AO293" s="338"/>
      <c r="AP293" s="338"/>
      <c r="AQ293" s="338"/>
      <c r="AR293" s="338"/>
      <c r="AS293" s="338"/>
      <c r="AT293" s="338"/>
      <c r="AU293" s="338"/>
      <c r="AV293" s="338"/>
      <c r="AW293" s="338"/>
      <c r="AX293" s="338"/>
      <c r="AY293" s="338"/>
      <c r="AZ293" s="338"/>
      <c r="BA293" s="338"/>
      <c r="BB293" s="338"/>
      <c r="BC293" s="338"/>
      <c r="BD293" s="338"/>
      <c r="BE293" s="338"/>
      <c r="BF293" s="338"/>
      <c r="BG293" s="338"/>
      <c r="BH293" s="173"/>
    </row>
    <row r="294" spans="1:60" ht="15.75" customHeight="1" thickBot="1" x14ac:dyDescent="0.35">
      <c r="A294" s="205"/>
      <c r="B294" s="159"/>
      <c r="C294" s="147"/>
      <c r="D294" s="147"/>
      <c r="E294" s="147"/>
      <c r="F294" s="147"/>
      <c r="G294" s="147"/>
      <c r="H294" s="147"/>
      <c r="I294" s="147"/>
      <c r="J294" s="147"/>
      <c r="K294" s="147"/>
      <c r="L294" s="147"/>
      <c r="M294" s="147"/>
      <c r="N294" s="148"/>
      <c r="O294" s="148"/>
      <c r="P294" s="56"/>
      <c r="Q294" s="56"/>
      <c r="R294" s="148"/>
      <c r="S294" s="148"/>
      <c r="T294" s="148"/>
      <c r="U294" s="148"/>
      <c r="V294" s="148"/>
      <c r="W294" s="148"/>
      <c r="X294" s="148"/>
      <c r="Y294" s="148"/>
      <c r="Z294" s="338"/>
      <c r="AA294" s="338"/>
      <c r="AB294" s="338"/>
      <c r="AC294" s="338"/>
      <c r="AD294" s="338"/>
      <c r="AE294" s="338"/>
      <c r="AF294" s="338"/>
      <c r="AG294" s="338"/>
      <c r="AH294" s="338"/>
      <c r="AI294" s="338"/>
      <c r="AJ294" s="338"/>
      <c r="AK294" s="338"/>
      <c r="AL294" s="338"/>
      <c r="AM294" s="338"/>
      <c r="AN294" s="338"/>
      <c r="AO294" s="338"/>
      <c r="AP294" s="338"/>
      <c r="AQ294" s="338"/>
      <c r="AR294" s="338"/>
      <c r="AS294" s="338"/>
      <c r="AT294" s="338"/>
      <c r="AU294" s="338"/>
      <c r="AV294" s="338"/>
      <c r="AW294" s="338"/>
      <c r="AX294" s="338"/>
      <c r="AY294" s="338"/>
      <c r="AZ294" s="338"/>
      <c r="BA294" s="338"/>
      <c r="BB294" s="338"/>
      <c r="BC294" s="338"/>
      <c r="BD294" s="338"/>
      <c r="BE294" s="338"/>
      <c r="BF294" s="338"/>
      <c r="BG294" s="338"/>
      <c r="BH294" s="173"/>
    </row>
    <row r="295" spans="1:60" ht="27" customHeight="1" thickBot="1" x14ac:dyDescent="0.35">
      <c r="A295" s="205"/>
      <c r="B295" s="159"/>
      <c r="C295" s="147"/>
      <c r="D295" s="147"/>
      <c r="E295" s="147"/>
      <c r="F295" s="147"/>
      <c r="G295" s="147"/>
      <c r="H295" s="147"/>
      <c r="I295" s="147"/>
      <c r="J295" s="147"/>
      <c r="K295" s="147"/>
      <c r="L295" s="147"/>
      <c r="M295" s="147"/>
      <c r="N295" s="148"/>
      <c r="O295" s="148"/>
      <c r="P295" s="148"/>
      <c r="Q295" s="148"/>
      <c r="R295" s="148"/>
      <c r="S295" s="148"/>
      <c r="T295" s="148"/>
      <c r="U295" s="148"/>
      <c r="V295" s="148"/>
      <c r="W295" s="148"/>
      <c r="X295" s="148"/>
      <c r="Y295" s="148"/>
      <c r="Z295" s="338"/>
      <c r="AA295" s="338"/>
      <c r="AB295" s="338"/>
      <c r="AC295" s="338"/>
      <c r="AD295" s="338"/>
      <c r="AE295" s="338"/>
      <c r="AF295" s="338"/>
      <c r="AG295" s="338"/>
      <c r="AH295" s="338"/>
      <c r="AI295" s="338"/>
      <c r="AJ295" s="338"/>
      <c r="AK295" s="338"/>
      <c r="AL295" s="338"/>
      <c r="AM295" s="338"/>
      <c r="AN295" s="338"/>
      <c r="AO295" s="338"/>
      <c r="AP295" s="338"/>
      <c r="AQ295" s="338"/>
      <c r="AR295" s="338"/>
      <c r="AS295" s="338"/>
      <c r="AT295" s="338"/>
      <c r="AU295" s="338"/>
      <c r="AV295" s="338"/>
      <c r="AW295" s="338"/>
      <c r="AX295" s="338"/>
      <c r="AY295" s="338"/>
      <c r="AZ295" s="338"/>
      <c r="BA295" s="338"/>
      <c r="BB295" s="338"/>
      <c r="BC295" s="338"/>
      <c r="BD295" s="338"/>
      <c r="BE295" s="338"/>
      <c r="BF295" s="338"/>
      <c r="BG295" s="338"/>
      <c r="BH295" s="173"/>
    </row>
    <row r="296" spans="1:60" ht="15.75" customHeight="1" thickBot="1" x14ac:dyDescent="0.35">
      <c r="A296" s="205"/>
      <c r="B296" s="159"/>
      <c r="C296" s="147"/>
      <c r="D296" s="147"/>
      <c r="E296" s="147"/>
      <c r="F296" s="147"/>
      <c r="G296" s="147"/>
      <c r="H296" s="147"/>
      <c r="I296" s="147"/>
      <c r="J296" s="147"/>
      <c r="K296" s="147"/>
      <c r="L296" s="147"/>
      <c r="M296" s="147"/>
      <c r="N296" s="148"/>
      <c r="O296" s="148"/>
      <c r="P296" s="148"/>
      <c r="Q296" s="148"/>
      <c r="R296" s="148"/>
      <c r="S296" s="148"/>
      <c r="T296" s="148"/>
      <c r="U296" s="148"/>
      <c r="V296" s="148"/>
      <c r="W296" s="148"/>
      <c r="X296" s="148"/>
      <c r="Y296" s="148"/>
      <c r="Z296" s="338"/>
      <c r="AA296" s="338"/>
      <c r="AB296" s="338"/>
      <c r="AC296" s="338"/>
      <c r="AD296" s="338"/>
      <c r="AE296" s="338"/>
      <c r="AF296" s="338"/>
      <c r="AG296" s="338"/>
      <c r="AH296" s="338"/>
      <c r="AI296" s="338"/>
      <c r="AJ296" s="338"/>
      <c r="AK296" s="338"/>
      <c r="AL296" s="338"/>
      <c r="AM296" s="338"/>
      <c r="AN296" s="338"/>
      <c r="AO296" s="338"/>
      <c r="AP296" s="338"/>
      <c r="AQ296" s="338"/>
      <c r="AR296" s="338"/>
      <c r="AS296" s="338"/>
      <c r="AT296" s="338"/>
      <c r="AU296" s="338"/>
      <c r="AV296" s="338"/>
      <c r="AW296" s="338"/>
      <c r="AX296" s="338"/>
      <c r="AY296" s="338"/>
      <c r="AZ296" s="338"/>
      <c r="BA296" s="338"/>
      <c r="BB296" s="338"/>
      <c r="BC296" s="338"/>
      <c r="BD296" s="338"/>
      <c r="BE296" s="338"/>
      <c r="BF296" s="338"/>
      <c r="BG296" s="338"/>
      <c r="BH296" s="173"/>
    </row>
    <row r="297" spans="1:60" ht="24.75" customHeight="1" thickBot="1" x14ac:dyDescent="0.35">
      <c r="A297" s="205"/>
      <c r="B297" s="159"/>
      <c r="C297" s="157"/>
      <c r="D297" s="157"/>
      <c r="E297" s="157"/>
      <c r="F297" s="157"/>
      <c r="G297" s="157"/>
      <c r="H297" s="157"/>
      <c r="I297" s="157"/>
      <c r="J297" s="147"/>
      <c r="K297" s="147"/>
      <c r="L297" s="147"/>
      <c r="M297" s="147"/>
      <c r="N297" s="148"/>
      <c r="O297" s="148"/>
      <c r="P297" s="148"/>
      <c r="Q297" s="148"/>
      <c r="R297" s="148"/>
      <c r="S297" s="148"/>
      <c r="T297" s="148"/>
      <c r="U297" s="148"/>
      <c r="V297" s="148"/>
      <c r="W297" s="148"/>
      <c r="X297" s="148"/>
      <c r="Y297" s="148"/>
      <c r="Z297" s="338"/>
      <c r="AA297" s="338"/>
      <c r="AB297" s="338"/>
      <c r="AC297" s="338"/>
      <c r="AD297" s="338"/>
      <c r="AE297" s="338"/>
      <c r="AF297" s="338"/>
      <c r="AG297" s="338"/>
      <c r="AH297" s="338"/>
      <c r="AI297" s="338"/>
      <c r="AJ297" s="338"/>
      <c r="AK297" s="338"/>
      <c r="AL297" s="338"/>
      <c r="AM297" s="338"/>
      <c r="AN297" s="338"/>
      <c r="AO297" s="338"/>
      <c r="AP297" s="338"/>
      <c r="AQ297" s="338"/>
      <c r="AR297" s="338"/>
      <c r="AS297" s="338"/>
      <c r="AT297" s="338"/>
      <c r="AU297" s="338"/>
      <c r="AV297" s="338"/>
      <c r="AW297" s="338"/>
      <c r="AX297" s="338"/>
      <c r="AY297" s="338"/>
      <c r="AZ297" s="338"/>
      <c r="BA297" s="338"/>
      <c r="BB297" s="338"/>
      <c r="BC297" s="338"/>
      <c r="BD297" s="338"/>
      <c r="BE297" s="338"/>
      <c r="BF297" s="338"/>
      <c r="BG297" s="338"/>
      <c r="BH297" s="173"/>
    </row>
    <row r="298" spans="1:60" ht="30.75" customHeight="1" thickBot="1" x14ac:dyDescent="0.35">
      <c r="A298" s="205"/>
      <c r="B298" s="159"/>
      <c r="C298" s="147"/>
      <c r="D298" s="147"/>
      <c r="E298" s="147"/>
      <c r="F298" s="147"/>
      <c r="G298" s="147"/>
      <c r="H298" s="147"/>
      <c r="I298" s="147"/>
      <c r="J298" s="147"/>
      <c r="K298" s="147"/>
      <c r="L298" s="147"/>
      <c r="M298" s="147"/>
      <c r="N298" s="148"/>
      <c r="O298" s="148"/>
      <c r="P298" s="148"/>
      <c r="Q298" s="148"/>
      <c r="R298" s="148"/>
      <c r="S298" s="148"/>
      <c r="T298" s="148"/>
      <c r="U298" s="148"/>
      <c r="V298" s="148"/>
      <c r="W298" s="148"/>
      <c r="X298" s="148"/>
      <c r="Y298" s="148"/>
      <c r="Z298" s="338"/>
      <c r="AA298" s="338"/>
      <c r="AB298" s="338"/>
      <c r="AC298" s="338"/>
      <c r="AD298" s="338"/>
      <c r="AE298" s="338"/>
      <c r="AF298" s="338"/>
      <c r="AG298" s="338"/>
      <c r="AH298" s="338"/>
      <c r="AI298" s="338"/>
      <c r="AJ298" s="338"/>
      <c r="AK298" s="338"/>
      <c r="AL298" s="338"/>
      <c r="AM298" s="338"/>
      <c r="AN298" s="338"/>
      <c r="AO298" s="338"/>
      <c r="AP298" s="338"/>
      <c r="AQ298" s="338"/>
      <c r="AR298" s="338"/>
      <c r="AS298" s="338"/>
      <c r="AT298" s="338"/>
      <c r="AU298" s="338"/>
      <c r="AV298" s="338"/>
      <c r="AW298" s="338"/>
      <c r="AX298" s="338"/>
      <c r="AY298" s="338"/>
      <c r="AZ298" s="338"/>
      <c r="BA298" s="338"/>
      <c r="BB298" s="338"/>
      <c r="BC298" s="338"/>
      <c r="BD298" s="338"/>
      <c r="BE298" s="338"/>
      <c r="BF298" s="338"/>
      <c r="BG298" s="338"/>
      <c r="BH298" s="173"/>
    </row>
    <row r="299" spans="1:60" ht="15" thickBot="1" x14ac:dyDescent="0.35">
      <c r="A299" s="205"/>
      <c r="B299" s="159"/>
      <c r="C299" s="147"/>
      <c r="D299" s="147"/>
      <c r="E299" s="147"/>
      <c r="F299" s="147"/>
      <c r="G299" s="147"/>
      <c r="H299" s="147"/>
      <c r="I299" s="147"/>
      <c r="J299" s="147"/>
      <c r="K299" s="147"/>
      <c r="L299" s="147"/>
      <c r="M299" s="147"/>
      <c r="N299" s="148"/>
      <c r="O299" s="148"/>
      <c r="P299" s="148"/>
      <c r="Q299" s="148"/>
      <c r="R299" s="148"/>
      <c r="S299" s="148"/>
      <c r="T299" s="148"/>
      <c r="U299" s="148"/>
      <c r="V299" s="148"/>
      <c r="W299" s="148"/>
      <c r="X299" s="148"/>
      <c r="Y299" s="148"/>
      <c r="Z299" s="338"/>
      <c r="AA299" s="338"/>
      <c r="AB299" s="338"/>
      <c r="AC299" s="338"/>
      <c r="AD299" s="338"/>
      <c r="AE299" s="338"/>
      <c r="AF299" s="338"/>
      <c r="AG299" s="338"/>
      <c r="AH299" s="338"/>
      <c r="AI299" s="338"/>
      <c r="AJ299" s="338"/>
      <c r="AK299" s="338"/>
      <c r="AL299" s="338"/>
      <c r="AM299" s="338"/>
      <c r="AN299" s="338"/>
      <c r="AO299" s="338"/>
      <c r="AP299" s="338"/>
      <c r="AQ299" s="338"/>
      <c r="AR299" s="338"/>
      <c r="AS299" s="338"/>
      <c r="AT299" s="338"/>
      <c r="AU299" s="338"/>
      <c r="AV299" s="338"/>
      <c r="AW299" s="338"/>
      <c r="AX299" s="338"/>
      <c r="AY299" s="338"/>
      <c r="AZ299" s="338"/>
      <c r="BA299" s="338"/>
      <c r="BB299" s="338"/>
      <c r="BC299" s="338"/>
      <c r="BD299" s="338"/>
      <c r="BE299" s="338"/>
      <c r="BF299" s="338"/>
      <c r="BG299" s="338"/>
      <c r="BH299" s="173"/>
    </row>
    <row r="300" spans="1:60" ht="15" thickBot="1" x14ac:dyDescent="0.35">
      <c r="A300" s="247"/>
      <c r="B300" s="159"/>
      <c r="C300" s="147"/>
      <c r="D300" s="147"/>
      <c r="E300" s="147"/>
      <c r="F300" s="147"/>
      <c r="G300" s="147"/>
      <c r="H300" s="147"/>
      <c r="I300" s="147"/>
      <c r="J300" s="147"/>
      <c r="K300" s="147"/>
      <c r="L300" s="147"/>
      <c r="M300" s="147"/>
      <c r="N300" s="148"/>
      <c r="O300" s="148"/>
      <c r="P300" s="148"/>
      <c r="Q300" s="148"/>
      <c r="R300" s="148"/>
      <c r="S300" s="148"/>
      <c r="T300" s="148"/>
      <c r="U300" s="148"/>
      <c r="V300" s="148"/>
      <c r="W300" s="148"/>
      <c r="X300" s="148"/>
      <c r="Y300" s="148"/>
      <c r="Z300" s="338"/>
      <c r="AA300" s="338"/>
      <c r="AB300" s="338"/>
      <c r="AC300" s="338"/>
      <c r="AD300" s="338"/>
      <c r="AE300" s="338"/>
      <c r="AF300" s="338"/>
      <c r="AG300" s="338"/>
      <c r="AH300" s="338"/>
      <c r="AI300" s="338"/>
      <c r="AJ300" s="338"/>
      <c r="AK300" s="338"/>
      <c r="AL300" s="338"/>
      <c r="AM300" s="338"/>
      <c r="AN300" s="338"/>
      <c r="AO300" s="338"/>
      <c r="AP300" s="338"/>
      <c r="AQ300" s="338"/>
      <c r="AR300" s="338"/>
      <c r="AS300" s="338"/>
      <c r="AT300" s="338"/>
      <c r="AU300" s="338"/>
      <c r="AV300" s="338"/>
      <c r="AW300" s="338"/>
      <c r="AX300" s="338"/>
      <c r="AY300" s="338"/>
      <c r="AZ300" s="338"/>
      <c r="BA300" s="338"/>
      <c r="BB300" s="338"/>
      <c r="BC300" s="338"/>
      <c r="BD300" s="338"/>
      <c r="BE300" s="338"/>
      <c r="BF300" s="338"/>
      <c r="BG300" s="338"/>
      <c r="BH300" s="173"/>
    </row>
    <row r="301" spans="1:60" ht="15.6" x14ac:dyDescent="0.3">
      <c r="A301" s="245"/>
      <c r="B301" s="198"/>
      <c r="C301" s="198"/>
      <c r="D301" s="198"/>
      <c r="E301" s="198"/>
      <c r="F301" s="198"/>
      <c r="G301" s="198"/>
      <c r="H301" s="198"/>
      <c r="I301" s="198"/>
      <c r="J301" s="198"/>
      <c r="K301" s="198"/>
      <c r="L301" s="198"/>
      <c r="M301" s="198"/>
      <c r="N301" s="198"/>
      <c r="O301" s="148"/>
      <c r="P301" s="148"/>
      <c r="Q301" s="148"/>
      <c r="R301" s="148"/>
      <c r="S301" s="198"/>
      <c r="T301" s="198"/>
      <c r="U301" s="198"/>
      <c r="V301" s="198"/>
      <c r="W301" s="198"/>
      <c r="X301" s="198"/>
      <c r="Y301" s="198"/>
      <c r="Z301" s="198"/>
      <c r="AA301" s="198"/>
      <c r="AB301" s="198"/>
      <c r="AC301" s="198"/>
      <c r="AD301" s="198"/>
      <c r="AE301" s="198"/>
      <c r="AF301" s="198"/>
      <c r="AG301" s="198"/>
      <c r="AH301" s="198"/>
      <c r="AI301" s="198"/>
      <c r="AJ301" s="198"/>
      <c r="AK301" s="198"/>
      <c r="AL301" s="198"/>
      <c r="AM301" s="198"/>
      <c r="AN301" s="198"/>
      <c r="AO301" s="198"/>
      <c r="AP301" s="198"/>
      <c r="AQ301" s="198"/>
      <c r="AR301" s="198"/>
      <c r="AS301" s="198"/>
      <c r="AT301" s="198"/>
      <c r="AU301" s="198"/>
      <c r="AV301" s="198"/>
      <c r="AW301" s="198"/>
      <c r="AX301" s="198"/>
      <c r="AY301" s="198"/>
      <c r="AZ301" s="198"/>
      <c r="BA301" s="198"/>
      <c r="BB301" s="198"/>
      <c r="BC301" s="198"/>
      <c r="BD301" s="198"/>
      <c r="BE301" s="198"/>
      <c r="BF301" s="198"/>
      <c r="BG301" s="198"/>
      <c r="BH301" s="187"/>
    </row>
    <row r="302" spans="1:60" ht="34.950000000000003" customHeight="1" x14ac:dyDescent="0.3">
      <c r="A302" s="411" t="s">
        <v>194</v>
      </c>
      <c r="B302" s="411"/>
      <c r="C302" s="411"/>
      <c r="D302" s="411"/>
      <c r="E302" s="411"/>
      <c r="F302" s="411"/>
      <c r="G302" s="411"/>
      <c r="H302" s="411"/>
      <c r="I302" s="411"/>
      <c r="J302" s="411"/>
      <c r="K302" s="411"/>
      <c r="L302" s="411"/>
      <c r="M302" s="411"/>
      <c r="N302" s="411"/>
      <c r="O302" s="148"/>
      <c r="P302" s="148"/>
      <c r="Q302" s="148"/>
      <c r="R302" s="148"/>
      <c r="S302" s="198"/>
      <c r="T302" s="198"/>
      <c r="U302" s="198"/>
      <c r="V302" s="198"/>
      <c r="W302" s="198"/>
      <c r="X302" s="198"/>
      <c r="Y302" s="198"/>
      <c r="Z302" s="198"/>
      <c r="AA302" s="198"/>
      <c r="AB302" s="198"/>
      <c r="AC302" s="198"/>
      <c r="AD302" s="198"/>
      <c r="AE302" s="198"/>
      <c r="AF302" s="198"/>
      <c r="AG302" s="198"/>
      <c r="AH302" s="198"/>
      <c r="AI302" s="198"/>
      <c r="AJ302" s="198"/>
      <c r="AK302" s="198"/>
      <c r="AL302" s="198"/>
      <c r="AM302" s="198"/>
      <c r="AN302" s="198"/>
      <c r="AO302" s="198"/>
      <c r="AP302" s="198"/>
      <c r="AQ302" s="198"/>
      <c r="AR302" s="198"/>
      <c r="AS302" s="198"/>
      <c r="AT302" s="198"/>
      <c r="AU302" s="198"/>
      <c r="AV302" s="198"/>
      <c r="AW302" s="198"/>
      <c r="AX302" s="198"/>
      <c r="AY302" s="198"/>
      <c r="AZ302" s="198"/>
      <c r="BA302" s="198"/>
      <c r="BB302" s="198"/>
      <c r="BC302" s="198"/>
      <c r="BD302" s="198"/>
      <c r="BE302" s="198"/>
      <c r="BF302" s="198"/>
      <c r="BG302" s="198"/>
      <c r="BH302" s="409"/>
    </row>
    <row r="303" spans="1:60" ht="60.6" customHeight="1" x14ac:dyDescent="0.3">
      <c r="A303" s="288" t="s">
        <v>195</v>
      </c>
      <c r="B303" s="288"/>
      <c r="C303" s="288"/>
      <c r="D303" s="288"/>
      <c r="E303" s="288"/>
      <c r="F303" s="288"/>
      <c r="G303" s="288"/>
      <c r="H303" s="288"/>
      <c r="I303" s="288"/>
      <c r="J303" s="288"/>
      <c r="K303" s="288"/>
      <c r="L303" s="288"/>
      <c r="M303" s="288"/>
      <c r="N303" s="288"/>
      <c r="O303" s="148"/>
      <c r="P303" s="148"/>
      <c r="Q303" s="148"/>
      <c r="R303" s="148"/>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c r="AR303" s="55"/>
      <c r="AS303" s="55"/>
      <c r="AT303" s="55"/>
      <c r="AU303" s="55"/>
      <c r="AV303" s="55"/>
      <c r="AW303" s="55"/>
      <c r="AX303" s="55"/>
      <c r="AY303" s="55"/>
      <c r="AZ303" s="55"/>
      <c r="BA303" s="55"/>
      <c r="BB303" s="55"/>
      <c r="BC303" s="55"/>
      <c r="BD303" s="55"/>
      <c r="BE303" s="55"/>
      <c r="BF303" s="55"/>
      <c r="BG303" s="55"/>
      <c r="BH303" s="409"/>
    </row>
    <row r="304" spans="1:60" ht="60.6" customHeight="1" x14ac:dyDescent="0.3">
      <c r="A304" s="248"/>
      <c r="B304" s="248"/>
      <c r="C304" s="248"/>
      <c r="D304" s="248"/>
      <c r="E304" s="248"/>
      <c r="F304" s="248"/>
      <c r="G304" s="248"/>
      <c r="H304" s="248"/>
      <c r="I304" s="248"/>
      <c r="J304" s="248"/>
      <c r="K304" s="248"/>
      <c r="L304" s="248"/>
      <c r="M304" s="248"/>
      <c r="N304" s="248"/>
      <c r="O304" s="148"/>
      <c r="P304" s="148"/>
      <c r="Q304" s="148"/>
      <c r="R304" s="148"/>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409"/>
    </row>
    <row r="305" spans="1:60" ht="27.75" customHeight="1" x14ac:dyDescent="0.3">
      <c r="A305" s="287" t="s">
        <v>196</v>
      </c>
      <c r="B305" s="287"/>
      <c r="C305" s="287"/>
      <c r="D305" s="287"/>
      <c r="E305" s="287"/>
      <c r="F305" s="287"/>
      <c r="G305" s="287"/>
      <c r="H305" s="287"/>
      <c r="I305" s="287"/>
      <c r="J305" s="287"/>
      <c r="K305" s="54"/>
      <c r="L305" s="54"/>
      <c r="M305" s="54"/>
      <c r="N305" s="54"/>
      <c r="O305" s="148"/>
      <c r="P305" s="148"/>
      <c r="Q305" s="148"/>
      <c r="R305" s="148"/>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c r="AR305" s="55"/>
      <c r="AS305" s="55"/>
      <c r="AT305" s="55"/>
      <c r="AU305" s="55"/>
      <c r="AV305" s="55"/>
      <c r="AW305" s="55"/>
      <c r="AX305" s="55"/>
      <c r="AY305" s="55"/>
      <c r="AZ305" s="55"/>
      <c r="BA305" s="55"/>
      <c r="BB305" s="55"/>
      <c r="BC305" s="55"/>
      <c r="BD305" s="55"/>
      <c r="BE305" s="55"/>
      <c r="BF305" s="55"/>
      <c r="BG305" s="55"/>
      <c r="BH305" s="409"/>
    </row>
    <row r="306" spans="1:60" ht="15.6" customHeight="1" x14ac:dyDescent="0.3">
      <c r="A306" s="287" t="s">
        <v>197</v>
      </c>
      <c r="B306" s="287"/>
      <c r="C306" s="287"/>
      <c r="D306" s="287"/>
      <c r="E306" s="287"/>
      <c r="F306" s="287"/>
      <c r="G306" s="287"/>
      <c r="H306" s="287"/>
      <c r="I306" s="287"/>
      <c r="J306" s="287"/>
      <c r="K306" s="287"/>
      <c r="L306" s="54"/>
      <c r="M306" s="54"/>
      <c r="N306" s="54"/>
      <c r="O306" s="148"/>
      <c r="P306" s="148"/>
      <c r="Q306" s="148"/>
      <c r="R306" s="148"/>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c r="AT306" s="55"/>
      <c r="AU306" s="55"/>
      <c r="AV306" s="55"/>
      <c r="AW306" s="55"/>
      <c r="AX306" s="55"/>
      <c r="AY306" s="55"/>
      <c r="AZ306" s="55"/>
      <c r="BA306" s="55"/>
      <c r="BB306" s="55"/>
      <c r="BC306" s="55"/>
      <c r="BD306" s="55"/>
      <c r="BE306" s="55"/>
      <c r="BF306" s="55"/>
      <c r="BG306" s="55"/>
      <c r="BH306" s="409"/>
    </row>
    <row r="307" spans="1:60" ht="16.5" customHeight="1" thickBot="1" x14ac:dyDescent="0.35">
      <c r="A307" s="187"/>
      <c r="B307" s="56"/>
      <c r="C307" s="56"/>
      <c r="D307" s="56"/>
      <c r="E307" s="56"/>
      <c r="F307" s="56"/>
      <c r="G307" s="56"/>
      <c r="H307" s="56"/>
      <c r="I307" s="56"/>
      <c r="J307" s="56"/>
      <c r="K307" s="56"/>
      <c r="L307" s="56"/>
      <c r="M307" s="307" t="s">
        <v>33</v>
      </c>
      <c r="N307" s="307"/>
      <c r="O307" s="148"/>
      <c r="P307" s="148"/>
      <c r="Q307" s="148"/>
      <c r="R307" s="148"/>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6"/>
      <c r="BE307" s="56"/>
      <c r="BF307" s="56"/>
      <c r="BG307" s="56"/>
      <c r="BH307" s="409"/>
    </row>
    <row r="308" spans="1:60" ht="33" customHeight="1" x14ac:dyDescent="0.3">
      <c r="A308" s="412" t="s">
        <v>198</v>
      </c>
      <c r="B308" s="398" t="s">
        <v>35</v>
      </c>
      <c r="C308" s="388" t="s">
        <v>199</v>
      </c>
      <c r="D308" s="359"/>
      <c r="E308" s="398" t="s">
        <v>200</v>
      </c>
      <c r="F308" s="388" t="s">
        <v>201</v>
      </c>
      <c r="G308" s="359"/>
      <c r="H308" s="388" t="s">
        <v>202</v>
      </c>
      <c r="I308" s="359"/>
      <c r="J308" s="388" t="s">
        <v>203</v>
      </c>
      <c r="K308" s="359"/>
      <c r="L308" s="388" t="s">
        <v>204</v>
      </c>
      <c r="M308" s="359"/>
      <c r="N308" s="398" t="s">
        <v>205</v>
      </c>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415"/>
      <c r="AU308" s="415"/>
      <c r="AV308" s="415"/>
      <c r="AW308" s="415"/>
      <c r="AX308" s="415"/>
      <c r="AY308" s="415"/>
      <c r="AZ308" s="415"/>
      <c r="BA308" s="415"/>
      <c r="BB308" s="415"/>
      <c r="BC308" s="415"/>
      <c r="BD308" s="338"/>
      <c r="BE308" s="338"/>
      <c r="BF308" s="338"/>
      <c r="BG308" s="338"/>
      <c r="BH308" s="56"/>
    </row>
    <row r="309" spans="1:60" ht="33" customHeight="1" thickBot="1" x14ac:dyDescent="0.35">
      <c r="A309" s="413"/>
      <c r="B309" s="399"/>
      <c r="C309" s="389"/>
      <c r="D309" s="360"/>
      <c r="E309" s="399"/>
      <c r="F309" s="389"/>
      <c r="G309" s="360"/>
      <c r="H309" s="389"/>
      <c r="I309" s="360"/>
      <c r="J309" s="389"/>
      <c r="K309" s="360"/>
      <c r="L309" s="390"/>
      <c r="M309" s="361"/>
      <c r="N309" s="399"/>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415"/>
      <c r="AU309" s="415"/>
      <c r="AV309" s="415"/>
      <c r="AW309" s="415"/>
      <c r="AX309" s="415"/>
      <c r="AY309" s="415"/>
      <c r="AZ309" s="415"/>
      <c r="BA309" s="415"/>
      <c r="BB309" s="415"/>
      <c r="BC309" s="415"/>
      <c r="BD309" s="338"/>
      <c r="BE309" s="338"/>
      <c r="BF309" s="338"/>
      <c r="BG309" s="338"/>
      <c r="BH309" s="386"/>
    </row>
    <row r="310" spans="1:60" ht="44.4" customHeight="1" thickBot="1" x14ac:dyDescent="0.35">
      <c r="A310" s="414"/>
      <c r="B310" s="400"/>
      <c r="C310" s="390"/>
      <c r="D310" s="361"/>
      <c r="E310" s="400"/>
      <c r="F310" s="390"/>
      <c r="G310" s="361"/>
      <c r="H310" s="390"/>
      <c r="I310" s="361"/>
      <c r="J310" s="390"/>
      <c r="K310" s="361"/>
      <c r="L310" s="157" t="s">
        <v>206</v>
      </c>
      <c r="M310" s="157" t="s">
        <v>207</v>
      </c>
      <c r="N310" s="400"/>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c r="AO310" s="201"/>
      <c r="AP310" s="201"/>
      <c r="AQ310" s="201"/>
      <c r="AR310" s="201"/>
      <c r="AS310" s="201"/>
      <c r="AT310" s="415"/>
      <c r="AU310" s="415"/>
      <c r="AV310" s="415"/>
      <c r="AW310" s="415"/>
      <c r="AX310" s="415"/>
      <c r="AY310" s="415"/>
      <c r="AZ310" s="415"/>
      <c r="BA310" s="415"/>
      <c r="BB310" s="415"/>
      <c r="BC310" s="415"/>
      <c r="BD310" s="416"/>
      <c r="BE310" s="416"/>
      <c r="BF310" s="416"/>
      <c r="BG310" s="416"/>
      <c r="BH310" s="386"/>
    </row>
    <row r="311" spans="1:60" ht="16.2" thickBot="1" x14ac:dyDescent="0.35">
      <c r="A311" s="157">
        <v>1</v>
      </c>
      <c r="B311" s="157">
        <v>2</v>
      </c>
      <c r="C311" s="387">
        <v>3</v>
      </c>
      <c r="D311" s="353"/>
      <c r="E311" s="157">
        <v>4</v>
      </c>
      <c r="F311" s="387">
        <v>5</v>
      </c>
      <c r="G311" s="353"/>
      <c r="H311" s="387">
        <v>6</v>
      </c>
      <c r="I311" s="353"/>
      <c r="J311" s="387">
        <v>7</v>
      </c>
      <c r="K311" s="353"/>
      <c r="L311" s="157">
        <v>8</v>
      </c>
      <c r="M311" s="157">
        <v>9</v>
      </c>
      <c r="N311" s="157">
        <v>10</v>
      </c>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338"/>
      <c r="AU311" s="338"/>
      <c r="AV311" s="338"/>
      <c r="AW311" s="338"/>
      <c r="AX311" s="338"/>
      <c r="AY311" s="338"/>
      <c r="AZ311" s="338"/>
      <c r="BA311" s="338"/>
      <c r="BB311" s="338"/>
      <c r="BC311" s="338"/>
      <c r="BD311" s="338"/>
      <c r="BE311" s="338"/>
      <c r="BF311" s="338"/>
      <c r="BG311" s="338"/>
      <c r="BH311" s="56"/>
    </row>
    <row r="312" spans="1:60" ht="18" customHeight="1" thickBot="1" x14ac:dyDescent="0.35">
      <c r="A312" s="157">
        <v>2000</v>
      </c>
      <c r="B312" s="49" t="s">
        <v>208</v>
      </c>
      <c r="C312" s="249">
        <f>C313+C318+C334+C337+C341+C345</f>
        <v>3986310</v>
      </c>
      <c r="D312" s="250"/>
      <c r="E312" s="249">
        <f>E313+E318+E334+E337+E341+E345</f>
        <v>3379464.9299999997</v>
      </c>
      <c r="F312" s="387"/>
      <c r="G312" s="353"/>
      <c r="H312" s="406"/>
      <c r="I312" s="407"/>
      <c r="J312" s="387"/>
      <c r="K312" s="353"/>
      <c r="L312" s="147"/>
      <c r="M312" s="147"/>
      <c r="N312" s="251">
        <f>E312+H312</f>
        <v>3379464.9299999997</v>
      </c>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47"/>
      <c r="AU312" s="47"/>
      <c r="AV312" s="47"/>
      <c r="AW312" s="47"/>
      <c r="AX312" s="47"/>
      <c r="AY312" s="47"/>
      <c r="AZ312" s="47"/>
      <c r="BA312" s="47"/>
      <c r="BB312" s="47"/>
      <c r="BC312" s="47"/>
      <c r="BD312" s="47"/>
      <c r="BE312" s="47"/>
      <c r="BF312" s="47"/>
      <c r="BG312" s="47"/>
      <c r="BH312" s="56"/>
    </row>
    <row r="313" spans="1:60" ht="28.2" customHeight="1" thickBot="1" x14ac:dyDescent="0.35">
      <c r="A313" s="157">
        <v>2100</v>
      </c>
      <c r="B313" s="49" t="s">
        <v>209</v>
      </c>
      <c r="C313" s="249">
        <v>0</v>
      </c>
      <c r="D313" s="252"/>
      <c r="E313" s="249">
        <f>E314+E317</f>
        <v>0</v>
      </c>
      <c r="F313" s="387"/>
      <c r="G313" s="353"/>
      <c r="H313" s="406"/>
      <c r="I313" s="407"/>
      <c r="J313" s="387"/>
      <c r="K313" s="353"/>
      <c r="L313" s="147"/>
      <c r="M313" s="147"/>
      <c r="N313" s="251">
        <f t="shared" ref="N313:N367" si="20">E313+H313</f>
        <v>0</v>
      </c>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47"/>
      <c r="AU313" s="47"/>
      <c r="AV313" s="47"/>
      <c r="AW313" s="47"/>
      <c r="AX313" s="47"/>
      <c r="AY313" s="47"/>
      <c r="AZ313" s="47"/>
      <c r="BA313" s="47"/>
      <c r="BB313" s="47"/>
      <c r="BC313" s="47"/>
      <c r="BD313" s="47"/>
      <c r="BE313" s="47"/>
      <c r="BF313" s="47"/>
      <c r="BG313" s="47"/>
      <c r="BH313" s="56"/>
    </row>
    <row r="314" spans="1:60" ht="18" customHeight="1" thickBot="1" x14ac:dyDescent="0.35">
      <c r="A314" s="157">
        <v>2110</v>
      </c>
      <c r="B314" s="49" t="s">
        <v>65</v>
      </c>
      <c r="C314" s="253">
        <v>0</v>
      </c>
      <c r="D314" s="252"/>
      <c r="E314" s="249">
        <f>E315+E316</f>
        <v>0</v>
      </c>
      <c r="F314" s="387"/>
      <c r="G314" s="353"/>
      <c r="H314" s="406"/>
      <c r="I314" s="407"/>
      <c r="J314" s="387"/>
      <c r="K314" s="353"/>
      <c r="L314" s="147"/>
      <c r="M314" s="147"/>
      <c r="N314" s="251">
        <f t="shared" si="20"/>
        <v>0</v>
      </c>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47"/>
      <c r="AU314" s="47"/>
      <c r="AV314" s="47"/>
      <c r="AW314" s="47"/>
      <c r="AX314" s="47"/>
      <c r="AY314" s="47"/>
      <c r="AZ314" s="47"/>
      <c r="BA314" s="47"/>
      <c r="BB314" s="47"/>
      <c r="BC314" s="47"/>
      <c r="BD314" s="47"/>
      <c r="BE314" s="47"/>
      <c r="BF314" s="47"/>
      <c r="BG314" s="47"/>
      <c r="BH314" s="56"/>
    </row>
    <row r="315" spans="1:60" ht="18" customHeight="1" thickBot="1" x14ac:dyDescent="0.35">
      <c r="A315" s="157">
        <v>2111</v>
      </c>
      <c r="B315" s="49" t="s">
        <v>210</v>
      </c>
      <c r="C315" s="253">
        <v>0</v>
      </c>
      <c r="D315" s="254"/>
      <c r="E315" s="253">
        <v>0</v>
      </c>
      <c r="F315" s="387"/>
      <c r="G315" s="353"/>
      <c r="H315" s="406"/>
      <c r="I315" s="407"/>
      <c r="J315" s="387"/>
      <c r="K315" s="353"/>
      <c r="L315" s="147"/>
      <c r="M315" s="147"/>
      <c r="N315" s="251">
        <f t="shared" si="20"/>
        <v>0</v>
      </c>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47"/>
      <c r="AU315" s="47"/>
      <c r="AV315" s="47"/>
      <c r="AW315" s="47"/>
      <c r="AX315" s="47"/>
      <c r="AY315" s="47"/>
      <c r="AZ315" s="47"/>
      <c r="BA315" s="47"/>
      <c r="BB315" s="47"/>
      <c r="BC315" s="47"/>
      <c r="BD315" s="47"/>
      <c r="BE315" s="47"/>
      <c r="BF315" s="47"/>
      <c r="BG315" s="47"/>
      <c r="BH315" s="56"/>
    </row>
    <row r="316" spans="1:60" ht="27" customHeight="1" thickBot="1" x14ac:dyDescent="0.35">
      <c r="A316" s="157">
        <v>2112</v>
      </c>
      <c r="B316" s="49" t="s">
        <v>211</v>
      </c>
      <c r="C316" s="255"/>
      <c r="D316" s="256"/>
      <c r="E316" s="255"/>
      <c r="F316" s="387"/>
      <c r="G316" s="353"/>
      <c r="H316" s="406"/>
      <c r="I316" s="407"/>
      <c r="J316" s="387"/>
      <c r="K316" s="353"/>
      <c r="L316" s="147"/>
      <c r="M316" s="147"/>
      <c r="N316" s="251">
        <f t="shared" si="20"/>
        <v>0</v>
      </c>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47"/>
      <c r="AU316" s="47"/>
      <c r="AV316" s="47"/>
      <c r="AW316" s="47"/>
      <c r="AX316" s="47"/>
      <c r="AY316" s="47"/>
      <c r="AZ316" s="47"/>
      <c r="BA316" s="47"/>
      <c r="BB316" s="47"/>
      <c r="BC316" s="47"/>
      <c r="BD316" s="47"/>
      <c r="BE316" s="47"/>
      <c r="BF316" s="47"/>
      <c r="BG316" s="47"/>
      <c r="BH316" s="56"/>
    </row>
    <row r="317" spans="1:60" ht="18" customHeight="1" thickBot="1" x14ac:dyDescent="0.35">
      <c r="A317" s="157">
        <v>2120</v>
      </c>
      <c r="B317" s="49" t="s">
        <v>66</v>
      </c>
      <c r="C317" s="253">
        <v>0</v>
      </c>
      <c r="D317" s="254"/>
      <c r="E317" s="253">
        <v>0</v>
      </c>
      <c r="F317" s="387"/>
      <c r="G317" s="353"/>
      <c r="H317" s="406"/>
      <c r="I317" s="407"/>
      <c r="J317" s="387"/>
      <c r="K317" s="353"/>
      <c r="L317" s="147"/>
      <c r="M317" s="147"/>
      <c r="N317" s="251">
        <f t="shared" si="20"/>
        <v>0</v>
      </c>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47"/>
      <c r="AU317" s="47"/>
      <c r="AV317" s="47"/>
      <c r="AW317" s="47"/>
      <c r="AX317" s="47"/>
      <c r="AY317" s="47"/>
      <c r="AZ317" s="47"/>
      <c r="BA317" s="47"/>
      <c r="BB317" s="47"/>
      <c r="BC317" s="47"/>
      <c r="BD317" s="47"/>
      <c r="BE317" s="47"/>
      <c r="BF317" s="47"/>
      <c r="BG317" s="47"/>
      <c r="BH317" s="56"/>
    </row>
    <row r="318" spans="1:60" ht="18" customHeight="1" thickBot="1" x14ac:dyDescent="0.35">
      <c r="A318" s="157">
        <v>2200</v>
      </c>
      <c r="B318" s="49" t="s">
        <v>212</v>
      </c>
      <c r="C318" s="257">
        <f>C319+C320+C321+C322+C323+C325</f>
        <v>3986310</v>
      </c>
      <c r="D318" s="250"/>
      <c r="E318" s="257">
        <f>E319+E320+E321+E322+E323+E324+E325</f>
        <v>3379464.9299999997</v>
      </c>
      <c r="F318" s="387"/>
      <c r="G318" s="353"/>
      <c r="H318" s="406"/>
      <c r="I318" s="407"/>
      <c r="J318" s="387"/>
      <c r="K318" s="353"/>
      <c r="L318" s="147"/>
      <c r="M318" s="147"/>
      <c r="N318" s="251">
        <f t="shared" si="20"/>
        <v>3379464.9299999997</v>
      </c>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47"/>
      <c r="AU318" s="47"/>
      <c r="AV318" s="47"/>
      <c r="AW318" s="47"/>
      <c r="AX318" s="47"/>
      <c r="AY318" s="47"/>
      <c r="AZ318" s="47"/>
      <c r="BA318" s="47"/>
      <c r="BB318" s="47"/>
      <c r="BC318" s="47"/>
      <c r="BD318" s="47"/>
      <c r="BE318" s="47"/>
      <c r="BF318" s="47"/>
      <c r="BG318" s="47"/>
      <c r="BH318" s="56"/>
    </row>
    <row r="319" spans="1:60" ht="27" customHeight="1" thickBot="1" x14ac:dyDescent="0.35">
      <c r="A319" s="157">
        <v>2210</v>
      </c>
      <c r="B319" s="49" t="s">
        <v>67</v>
      </c>
      <c r="C319" s="255">
        <v>9970</v>
      </c>
      <c r="D319" s="256"/>
      <c r="E319" s="255">
        <v>9970</v>
      </c>
      <c r="F319" s="387"/>
      <c r="G319" s="353"/>
      <c r="H319" s="406"/>
      <c r="I319" s="407"/>
      <c r="J319" s="387"/>
      <c r="K319" s="353"/>
      <c r="L319" s="147"/>
      <c r="M319" s="147"/>
      <c r="N319" s="251">
        <f t="shared" si="20"/>
        <v>9970</v>
      </c>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c r="AT319" s="47"/>
      <c r="AU319" s="47"/>
      <c r="AV319" s="47"/>
      <c r="AW319" s="47"/>
      <c r="AX319" s="47"/>
      <c r="AY319" s="47"/>
      <c r="AZ319" s="47"/>
      <c r="BA319" s="47"/>
      <c r="BB319" s="47"/>
      <c r="BC319" s="47"/>
      <c r="BD319" s="47"/>
      <c r="BE319" s="47"/>
      <c r="BF319" s="47"/>
      <c r="BG319" s="47"/>
      <c r="BH319" s="56"/>
    </row>
    <row r="320" spans="1:60" ht="27" customHeight="1" thickBot="1" x14ac:dyDescent="0.35">
      <c r="A320" s="157">
        <v>2220</v>
      </c>
      <c r="B320" s="49" t="s">
        <v>68</v>
      </c>
      <c r="C320" s="255">
        <v>0</v>
      </c>
      <c r="D320" s="256"/>
      <c r="E320" s="255">
        <v>0</v>
      </c>
      <c r="F320" s="387"/>
      <c r="G320" s="353"/>
      <c r="H320" s="406"/>
      <c r="I320" s="407"/>
      <c r="J320" s="387"/>
      <c r="K320" s="353"/>
      <c r="L320" s="147"/>
      <c r="M320" s="147"/>
      <c r="N320" s="251">
        <f t="shared" si="20"/>
        <v>0</v>
      </c>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c r="AT320" s="47"/>
      <c r="AU320" s="47"/>
      <c r="AV320" s="47"/>
      <c r="AW320" s="47"/>
      <c r="AX320" s="47"/>
      <c r="AY320" s="47"/>
      <c r="AZ320" s="47"/>
      <c r="BA320" s="47"/>
      <c r="BB320" s="47"/>
      <c r="BC320" s="47"/>
      <c r="BD320" s="47"/>
      <c r="BE320" s="47"/>
      <c r="BF320" s="47"/>
      <c r="BG320" s="47"/>
      <c r="BH320" s="56"/>
    </row>
    <row r="321" spans="1:60" ht="18" customHeight="1" thickBot="1" x14ac:dyDescent="0.35">
      <c r="A321" s="157">
        <v>2230</v>
      </c>
      <c r="B321" s="49" t="s">
        <v>69</v>
      </c>
      <c r="C321" s="255"/>
      <c r="D321" s="256"/>
      <c r="E321" s="255"/>
      <c r="F321" s="387"/>
      <c r="G321" s="353"/>
      <c r="H321" s="406"/>
      <c r="I321" s="407"/>
      <c r="J321" s="387"/>
      <c r="K321" s="353"/>
      <c r="L321" s="147"/>
      <c r="M321" s="147"/>
      <c r="N321" s="251">
        <f t="shared" si="20"/>
        <v>0</v>
      </c>
      <c r="O321" s="148"/>
      <c r="P321" s="148"/>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8"/>
      <c r="AL321" s="148"/>
      <c r="AM321" s="148"/>
      <c r="AN321" s="148"/>
      <c r="AO321" s="148"/>
      <c r="AP321" s="148"/>
      <c r="AQ321" s="148"/>
      <c r="AR321" s="148"/>
      <c r="AS321" s="148"/>
      <c r="AT321" s="47"/>
      <c r="AU321" s="47"/>
      <c r="AV321" s="47"/>
      <c r="AW321" s="47"/>
      <c r="AX321" s="47"/>
      <c r="AY321" s="47"/>
      <c r="AZ321" s="47"/>
      <c r="BA321" s="47"/>
      <c r="BB321" s="47"/>
      <c r="BC321" s="47"/>
      <c r="BD321" s="47"/>
      <c r="BE321" s="47"/>
      <c r="BF321" s="47"/>
      <c r="BG321" s="47"/>
      <c r="BH321" s="56"/>
    </row>
    <row r="322" spans="1:60" ht="18" customHeight="1" thickBot="1" x14ac:dyDescent="0.35">
      <c r="A322" s="157">
        <v>2240</v>
      </c>
      <c r="B322" s="49" t="s">
        <v>70</v>
      </c>
      <c r="C322" s="255">
        <v>785640</v>
      </c>
      <c r="D322" s="256"/>
      <c r="E322" s="255">
        <v>785640</v>
      </c>
      <c r="F322" s="387"/>
      <c r="G322" s="353"/>
      <c r="H322" s="406"/>
      <c r="I322" s="407"/>
      <c r="J322" s="387"/>
      <c r="K322" s="353"/>
      <c r="L322" s="147"/>
      <c r="M322" s="147"/>
      <c r="N322" s="251">
        <f t="shared" si="20"/>
        <v>785640</v>
      </c>
      <c r="O322" s="148"/>
      <c r="P322" s="148"/>
      <c r="Q322" s="148"/>
      <c r="R322" s="148"/>
      <c r="S322" s="148"/>
      <c r="T322" s="148"/>
      <c r="U322" s="148"/>
      <c r="V322" s="148"/>
      <c r="W322" s="148"/>
      <c r="X322" s="148"/>
      <c r="Y322" s="148"/>
      <c r="Z322" s="148"/>
      <c r="AA322" s="148"/>
      <c r="AB322" s="148"/>
      <c r="AC322" s="148"/>
      <c r="AD322" s="148"/>
      <c r="AE322" s="148"/>
      <c r="AF322" s="148"/>
      <c r="AG322" s="148"/>
      <c r="AH322" s="148"/>
      <c r="AI322" s="148"/>
      <c r="AJ322" s="148"/>
      <c r="AK322" s="148"/>
      <c r="AL322" s="148"/>
      <c r="AM322" s="148"/>
      <c r="AN322" s="148"/>
      <c r="AO322" s="148"/>
      <c r="AP322" s="148"/>
      <c r="AQ322" s="148"/>
      <c r="AR322" s="148"/>
      <c r="AS322" s="148"/>
      <c r="AT322" s="47"/>
      <c r="AU322" s="47"/>
      <c r="AV322" s="47"/>
      <c r="AW322" s="47"/>
      <c r="AX322" s="47"/>
      <c r="AY322" s="47"/>
      <c r="AZ322" s="47"/>
      <c r="BA322" s="47"/>
      <c r="BB322" s="47"/>
      <c r="BC322" s="47"/>
      <c r="BD322" s="47"/>
      <c r="BE322" s="47"/>
      <c r="BF322" s="47"/>
      <c r="BG322" s="47"/>
      <c r="BH322" s="56"/>
    </row>
    <row r="323" spans="1:60" ht="18" customHeight="1" thickBot="1" x14ac:dyDescent="0.35">
      <c r="A323" s="157">
        <v>2250</v>
      </c>
      <c r="B323" s="49" t="s">
        <v>71</v>
      </c>
      <c r="C323" s="255">
        <v>0</v>
      </c>
      <c r="D323" s="256"/>
      <c r="E323" s="255">
        <v>0</v>
      </c>
      <c r="F323" s="387"/>
      <c r="G323" s="353"/>
      <c r="H323" s="406"/>
      <c r="I323" s="407"/>
      <c r="J323" s="387"/>
      <c r="K323" s="353"/>
      <c r="L323" s="147"/>
      <c r="M323" s="147"/>
      <c r="N323" s="251">
        <f t="shared" si="20"/>
        <v>0</v>
      </c>
      <c r="O323" s="148"/>
      <c r="P323" s="148"/>
      <c r="Q323" s="148"/>
      <c r="R323" s="148"/>
      <c r="S323" s="148"/>
      <c r="T323" s="148"/>
      <c r="U323" s="148"/>
      <c r="V323" s="148"/>
      <c r="W323" s="148"/>
      <c r="X323" s="148"/>
      <c r="Y323" s="148"/>
      <c r="Z323" s="148"/>
      <c r="AA323" s="148"/>
      <c r="AB323" s="148"/>
      <c r="AC323" s="148"/>
      <c r="AD323" s="148"/>
      <c r="AE323" s="148"/>
      <c r="AF323" s="148"/>
      <c r="AG323" s="148"/>
      <c r="AH323" s="148"/>
      <c r="AI323" s="148"/>
      <c r="AJ323" s="148"/>
      <c r="AK323" s="148"/>
      <c r="AL323" s="148"/>
      <c r="AM323" s="148"/>
      <c r="AN323" s="148"/>
      <c r="AO323" s="148"/>
      <c r="AP323" s="148"/>
      <c r="AQ323" s="148"/>
      <c r="AR323" s="148"/>
      <c r="AS323" s="148"/>
      <c r="AT323" s="47"/>
      <c r="AU323" s="47"/>
      <c r="AV323" s="47"/>
      <c r="AW323" s="47"/>
      <c r="AX323" s="47"/>
      <c r="AY323" s="47"/>
      <c r="AZ323" s="47"/>
      <c r="BA323" s="47"/>
      <c r="BB323" s="47"/>
      <c r="BC323" s="47"/>
      <c r="BD323" s="47"/>
      <c r="BE323" s="47"/>
      <c r="BF323" s="47"/>
      <c r="BG323" s="47"/>
      <c r="BH323" s="56"/>
    </row>
    <row r="324" spans="1:60" ht="29.4" customHeight="1" thickBot="1" x14ac:dyDescent="0.35">
      <c r="A324" s="157">
        <v>2260</v>
      </c>
      <c r="B324" s="49" t="s">
        <v>213</v>
      </c>
      <c r="C324" s="258"/>
      <c r="D324" s="259"/>
      <c r="E324" s="258"/>
      <c r="F324" s="387"/>
      <c r="G324" s="353"/>
      <c r="H324" s="406"/>
      <c r="I324" s="407"/>
      <c r="J324" s="387"/>
      <c r="K324" s="353"/>
      <c r="L324" s="147"/>
      <c r="M324" s="147"/>
      <c r="N324" s="251">
        <f t="shared" si="20"/>
        <v>0</v>
      </c>
      <c r="O324" s="148"/>
      <c r="P324" s="148"/>
      <c r="Q324" s="148"/>
      <c r="R324" s="148"/>
      <c r="S324" s="148"/>
      <c r="T324" s="148"/>
      <c r="U324" s="148"/>
      <c r="V324" s="148"/>
      <c r="W324" s="148"/>
      <c r="X324" s="148"/>
      <c r="Y324" s="148"/>
      <c r="Z324" s="148"/>
      <c r="AA324" s="148"/>
      <c r="AB324" s="148"/>
      <c r="AC324" s="148"/>
      <c r="AD324" s="148"/>
      <c r="AE324" s="148"/>
      <c r="AF324" s="148"/>
      <c r="AG324" s="148"/>
      <c r="AH324" s="148"/>
      <c r="AI324" s="148"/>
      <c r="AJ324" s="148"/>
      <c r="AK324" s="148"/>
      <c r="AL324" s="148"/>
      <c r="AM324" s="148"/>
      <c r="AN324" s="148"/>
      <c r="AO324" s="148"/>
      <c r="AP324" s="148"/>
      <c r="AQ324" s="148"/>
      <c r="AR324" s="148"/>
      <c r="AS324" s="148"/>
      <c r="AT324" s="47"/>
      <c r="AU324" s="47"/>
      <c r="AV324" s="47"/>
      <c r="AW324" s="47"/>
      <c r="AX324" s="47"/>
      <c r="AY324" s="47"/>
      <c r="AZ324" s="47"/>
      <c r="BA324" s="47"/>
      <c r="BB324" s="47"/>
      <c r="BC324" s="47"/>
      <c r="BD324" s="47"/>
      <c r="BE324" s="47"/>
      <c r="BF324" s="47"/>
      <c r="BG324" s="47"/>
      <c r="BH324" s="56"/>
    </row>
    <row r="325" spans="1:60" ht="29.4" customHeight="1" thickBot="1" x14ac:dyDescent="0.35">
      <c r="A325" s="157">
        <v>2270</v>
      </c>
      <c r="B325" s="49" t="s">
        <v>72</v>
      </c>
      <c r="C325" s="260">
        <f>C326+C327+C328+C329</f>
        <v>3190700</v>
      </c>
      <c r="D325" s="261"/>
      <c r="E325" s="260">
        <f>E326+E327+E328+E329+E330</f>
        <v>2583854.9299999997</v>
      </c>
      <c r="F325" s="387"/>
      <c r="G325" s="353"/>
      <c r="H325" s="406"/>
      <c r="I325" s="407"/>
      <c r="J325" s="387"/>
      <c r="K325" s="353"/>
      <c r="L325" s="147"/>
      <c r="M325" s="147"/>
      <c r="N325" s="251">
        <f t="shared" si="20"/>
        <v>2583854.9299999997</v>
      </c>
      <c r="O325" s="148"/>
      <c r="P325" s="148"/>
      <c r="Q325" s="148"/>
      <c r="R325" s="148"/>
      <c r="S325" s="148"/>
      <c r="T325" s="148"/>
      <c r="U325" s="148"/>
      <c r="V325" s="148"/>
      <c r="W325" s="148"/>
      <c r="X325" s="148"/>
      <c r="Y325" s="148"/>
      <c r="Z325" s="148"/>
      <c r="AA325" s="148"/>
      <c r="AB325" s="148"/>
      <c r="AC325" s="148"/>
      <c r="AD325" s="148"/>
      <c r="AE325" s="148"/>
      <c r="AF325" s="148"/>
      <c r="AG325" s="148"/>
      <c r="AH325" s="148"/>
      <c r="AI325" s="148"/>
      <c r="AJ325" s="148"/>
      <c r="AK325" s="148"/>
      <c r="AL325" s="148"/>
      <c r="AM325" s="148"/>
      <c r="AN325" s="148"/>
      <c r="AO325" s="148"/>
      <c r="AP325" s="148"/>
      <c r="AQ325" s="148"/>
      <c r="AR325" s="148"/>
      <c r="AS325" s="148"/>
      <c r="AT325" s="47"/>
      <c r="AU325" s="47"/>
      <c r="AV325" s="47"/>
      <c r="AW325" s="47"/>
      <c r="AX325" s="47"/>
      <c r="AY325" s="47"/>
      <c r="AZ325" s="47"/>
      <c r="BA325" s="47"/>
      <c r="BB325" s="47"/>
      <c r="BC325" s="47"/>
      <c r="BD325" s="47"/>
      <c r="BE325" s="47"/>
      <c r="BF325" s="47"/>
      <c r="BG325" s="47"/>
      <c r="BH325" s="56"/>
    </row>
    <row r="326" spans="1:60" ht="18" customHeight="1" thickBot="1" x14ac:dyDescent="0.35">
      <c r="A326" s="157">
        <v>2271</v>
      </c>
      <c r="B326" s="49" t="s">
        <v>73</v>
      </c>
      <c r="C326" s="255">
        <v>1793992</v>
      </c>
      <c r="D326" s="256"/>
      <c r="E326" s="255">
        <v>1467661.72</v>
      </c>
      <c r="F326" s="387"/>
      <c r="G326" s="353"/>
      <c r="H326" s="406"/>
      <c r="I326" s="407"/>
      <c r="J326" s="387"/>
      <c r="K326" s="353"/>
      <c r="L326" s="147"/>
      <c r="M326" s="147"/>
      <c r="N326" s="251">
        <f t="shared" si="20"/>
        <v>1467661.72</v>
      </c>
      <c r="O326" s="148"/>
      <c r="P326" s="148"/>
      <c r="Q326" s="148"/>
      <c r="R326" s="148"/>
      <c r="S326" s="148"/>
      <c r="T326" s="148"/>
      <c r="U326" s="148"/>
      <c r="V326" s="148"/>
      <c r="W326" s="148"/>
      <c r="X326" s="148"/>
      <c r="Y326" s="148"/>
      <c r="Z326" s="148"/>
      <c r="AA326" s="148"/>
      <c r="AB326" s="148"/>
      <c r="AC326" s="148"/>
      <c r="AD326" s="148"/>
      <c r="AE326" s="148"/>
      <c r="AF326" s="148"/>
      <c r="AG326" s="148"/>
      <c r="AH326" s="148"/>
      <c r="AI326" s="148"/>
      <c r="AJ326" s="148"/>
      <c r="AK326" s="148"/>
      <c r="AL326" s="148"/>
      <c r="AM326" s="148"/>
      <c r="AN326" s="148"/>
      <c r="AO326" s="148"/>
      <c r="AP326" s="148"/>
      <c r="AQ326" s="148"/>
      <c r="AR326" s="148"/>
      <c r="AS326" s="148"/>
      <c r="AT326" s="47"/>
      <c r="AU326" s="47"/>
      <c r="AV326" s="47"/>
      <c r="AW326" s="47"/>
      <c r="AX326" s="47"/>
      <c r="AY326" s="47"/>
      <c r="AZ326" s="47"/>
      <c r="BA326" s="47"/>
      <c r="BB326" s="47"/>
      <c r="BC326" s="47"/>
      <c r="BD326" s="47"/>
      <c r="BE326" s="47"/>
      <c r="BF326" s="47"/>
      <c r="BG326" s="47"/>
      <c r="BH326" s="56"/>
    </row>
    <row r="327" spans="1:60" ht="25.95" customHeight="1" thickBot="1" x14ac:dyDescent="0.35">
      <c r="A327" s="157">
        <v>2272</v>
      </c>
      <c r="B327" s="49" t="s">
        <v>74</v>
      </c>
      <c r="C327" s="255">
        <v>318608</v>
      </c>
      <c r="D327" s="256"/>
      <c r="E327" s="255">
        <v>286958.67</v>
      </c>
      <c r="F327" s="387"/>
      <c r="G327" s="353"/>
      <c r="H327" s="406"/>
      <c r="I327" s="407"/>
      <c r="J327" s="387"/>
      <c r="K327" s="353"/>
      <c r="L327" s="147"/>
      <c r="M327" s="147"/>
      <c r="N327" s="251">
        <f t="shared" si="20"/>
        <v>286958.67</v>
      </c>
      <c r="O327" s="148"/>
      <c r="P327" s="148"/>
      <c r="Q327" s="148"/>
      <c r="R327" s="148"/>
      <c r="S327" s="148"/>
      <c r="T327" s="148"/>
      <c r="U327" s="148"/>
      <c r="V327" s="148"/>
      <c r="W327" s="148"/>
      <c r="X327" s="148"/>
      <c r="Y327" s="148"/>
      <c r="Z327" s="148"/>
      <c r="AA327" s="148"/>
      <c r="AB327" s="148"/>
      <c r="AC327" s="148"/>
      <c r="AD327" s="148"/>
      <c r="AE327" s="148"/>
      <c r="AF327" s="148"/>
      <c r="AG327" s="148"/>
      <c r="AH327" s="148"/>
      <c r="AI327" s="148"/>
      <c r="AJ327" s="148"/>
      <c r="AK327" s="148"/>
      <c r="AL327" s="148"/>
      <c r="AM327" s="148"/>
      <c r="AN327" s="148"/>
      <c r="AO327" s="148"/>
      <c r="AP327" s="148"/>
      <c r="AQ327" s="148"/>
      <c r="AR327" s="148"/>
      <c r="AS327" s="148"/>
      <c r="AT327" s="47"/>
      <c r="AU327" s="47"/>
      <c r="AV327" s="47"/>
      <c r="AW327" s="47"/>
      <c r="AX327" s="47"/>
      <c r="AY327" s="47"/>
      <c r="AZ327" s="47"/>
      <c r="BA327" s="47"/>
      <c r="BB327" s="47"/>
      <c r="BC327" s="47"/>
      <c r="BD327" s="47"/>
      <c r="BE327" s="47"/>
      <c r="BF327" s="47"/>
      <c r="BG327" s="47"/>
      <c r="BH327" s="56"/>
    </row>
    <row r="328" spans="1:60" ht="18" customHeight="1" thickBot="1" x14ac:dyDescent="0.35">
      <c r="A328" s="157">
        <v>2273</v>
      </c>
      <c r="B328" s="49" t="s">
        <v>75</v>
      </c>
      <c r="C328" s="255">
        <v>627300</v>
      </c>
      <c r="D328" s="256"/>
      <c r="E328" s="255">
        <v>577218</v>
      </c>
      <c r="F328" s="387"/>
      <c r="G328" s="353"/>
      <c r="H328" s="406"/>
      <c r="I328" s="407"/>
      <c r="J328" s="387"/>
      <c r="K328" s="353"/>
      <c r="L328" s="147"/>
      <c r="M328" s="147"/>
      <c r="N328" s="251">
        <f t="shared" si="20"/>
        <v>577218</v>
      </c>
      <c r="O328" s="148"/>
      <c r="P328" s="148"/>
      <c r="Q328" s="148"/>
      <c r="R328" s="148"/>
      <c r="S328" s="148"/>
      <c r="T328" s="148"/>
      <c r="U328" s="148"/>
      <c r="V328" s="148"/>
      <c r="W328" s="148"/>
      <c r="X328" s="148"/>
      <c r="Y328" s="148"/>
      <c r="Z328" s="148"/>
      <c r="AA328" s="148"/>
      <c r="AB328" s="148"/>
      <c r="AC328" s="148"/>
      <c r="AD328" s="148"/>
      <c r="AE328" s="148"/>
      <c r="AF328" s="148"/>
      <c r="AG328" s="148"/>
      <c r="AH328" s="148"/>
      <c r="AI328" s="148"/>
      <c r="AJ328" s="148"/>
      <c r="AK328" s="148"/>
      <c r="AL328" s="148"/>
      <c r="AM328" s="148"/>
      <c r="AN328" s="148"/>
      <c r="AO328" s="148"/>
      <c r="AP328" s="148"/>
      <c r="AQ328" s="148"/>
      <c r="AR328" s="148"/>
      <c r="AS328" s="148"/>
      <c r="AT328" s="47"/>
      <c r="AU328" s="47"/>
      <c r="AV328" s="47"/>
      <c r="AW328" s="47"/>
      <c r="AX328" s="47"/>
      <c r="AY328" s="47"/>
      <c r="AZ328" s="47"/>
      <c r="BA328" s="47"/>
      <c r="BB328" s="47"/>
      <c r="BC328" s="47"/>
      <c r="BD328" s="47"/>
      <c r="BE328" s="47"/>
      <c r="BF328" s="47"/>
      <c r="BG328" s="47"/>
      <c r="BH328" s="56"/>
    </row>
    <row r="329" spans="1:60" ht="18" customHeight="1" thickBot="1" x14ac:dyDescent="0.35">
      <c r="A329" s="157">
        <v>2274</v>
      </c>
      <c r="B329" s="49" t="s">
        <v>76</v>
      </c>
      <c r="C329" s="255">
        <v>450800</v>
      </c>
      <c r="D329" s="256"/>
      <c r="E329" s="255">
        <v>252016.54</v>
      </c>
      <c r="F329" s="387"/>
      <c r="G329" s="353"/>
      <c r="H329" s="406"/>
      <c r="I329" s="407"/>
      <c r="J329" s="387"/>
      <c r="K329" s="353"/>
      <c r="L329" s="147"/>
      <c r="M329" s="147"/>
      <c r="N329" s="251">
        <f t="shared" si="20"/>
        <v>252016.54</v>
      </c>
      <c r="O329" s="148"/>
      <c r="P329" s="148"/>
      <c r="Q329" s="148"/>
      <c r="R329" s="148"/>
      <c r="S329" s="148"/>
      <c r="T329" s="148"/>
      <c r="U329" s="148"/>
      <c r="V329" s="148"/>
      <c r="W329" s="148"/>
      <c r="X329" s="148"/>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47"/>
      <c r="AU329" s="47"/>
      <c r="AV329" s="47"/>
      <c r="AW329" s="47"/>
      <c r="AX329" s="47"/>
      <c r="AY329" s="47"/>
      <c r="AZ329" s="47"/>
      <c r="BA329" s="47"/>
      <c r="BB329" s="47"/>
      <c r="BC329" s="47"/>
      <c r="BD329" s="47"/>
      <c r="BE329" s="47"/>
      <c r="BF329" s="47"/>
      <c r="BG329" s="47"/>
      <c r="BH329" s="56"/>
    </row>
    <row r="330" spans="1:60" ht="18" customHeight="1" thickBot="1" x14ac:dyDescent="0.35">
      <c r="A330" s="157">
        <v>2275</v>
      </c>
      <c r="B330" s="49" t="s">
        <v>214</v>
      </c>
      <c r="C330" s="255"/>
      <c r="D330" s="256"/>
      <c r="E330" s="255"/>
      <c r="F330" s="387"/>
      <c r="G330" s="353"/>
      <c r="H330" s="406"/>
      <c r="I330" s="407"/>
      <c r="J330" s="387"/>
      <c r="K330" s="353"/>
      <c r="L330" s="147"/>
      <c r="M330" s="147"/>
      <c r="N330" s="251">
        <f t="shared" si="20"/>
        <v>0</v>
      </c>
      <c r="O330" s="246"/>
      <c r="P330" s="148"/>
      <c r="Q330" s="148"/>
      <c r="R330" s="148"/>
      <c r="S330" s="148"/>
      <c r="T330" s="148"/>
      <c r="U330" s="148"/>
      <c r="V330" s="148"/>
      <c r="W330" s="148"/>
      <c r="X330" s="148"/>
      <c r="Y330" s="148"/>
      <c r="Z330" s="148"/>
      <c r="AA330" s="148"/>
      <c r="AB330" s="148"/>
      <c r="AC330" s="148"/>
      <c r="AD330" s="148"/>
      <c r="AE330" s="148"/>
      <c r="AF330" s="148"/>
      <c r="AG330" s="148"/>
      <c r="AH330" s="148"/>
      <c r="AI330" s="148"/>
      <c r="AJ330" s="148"/>
      <c r="AK330" s="148"/>
      <c r="AL330" s="148"/>
      <c r="AM330" s="148"/>
      <c r="AN330" s="148"/>
      <c r="AO330" s="148"/>
      <c r="AP330" s="148"/>
      <c r="AQ330" s="148"/>
      <c r="AR330" s="148"/>
      <c r="AS330" s="148"/>
      <c r="AT330" s="47"/>
      <c r="AU330" s="47"/>
      <c r="AV330" s="47"/>
      <c r="AW330" s="47"/>
      <c r="AX330" s="47"/>
      <c r="AY330" s="47"/>
      <c r="AZ330" s="47"/>
      <c r="BA330" s="47"/>
      <c r="BB330" s="47"/>
      <c r="BC330" s="47"/>
      <c r="BD330" s="47"/>
      <c r="BE330" s="47"/>
      <c r="BF330" s="47"/>
      <c r="BG330" s="47"/>
      <c r="BH330" s="56"/>
    </row>
    <row r="331" spans="1:60" ht="30.6" customHeight="1" thickBot="1" x14ac:dyDescent="0.35">
      <c r="A331" s="157">
        <v>2280</v>
      </c>
      <c r="B331" s="49" t="s">
        <v>215</v>
      </c>
      <c r="C331" s="257"/>
      <c r="D331" s="250"/>
      <c r="E331" s="257">
        <f>E332+E333</f>
        <v>0</v>
      </c>
      <c r="F331" s="387"/>
      <c r="G331" s="353"/>
      <c r="H331" s="406"/>
      <c r="I331" s="407"/>
      <c r="J331" s="387"/>
      <c r="K331" s="353"/>
      <c r="L331" s="147"/>
      <c r="M331" s="147"/>
      <c r="N331" s="251">
        <f t="shared" si="20"/>
        <v>0</v>
      </c>
      <c r="O331" s="148"/>
      <c r="P331" s="148"/>
      <c r="Q331" s="148"/>
      <c r="R331" s="148"/>
      <c r="S331" s="148"/>
      <c r="T331" s="148"/>
      <c r="U331" s="148"/>
      <c r="V331" s="148"/>
      <c r="W331" s="148"/>
      <c r="X331" s="148"/>
      <c r="Y331" s="148"/>
      <c r="Z331" s="148"/>
      <c r="AA331" s="148"/>
      <c r="AB331" s="148"/>
      <c r="AC331" s="148"/>
      <c r="AD331" s="148"/>
      <c r="AE331" s="148"/>
      <c r="AF331" s="148"/>
      <c r="AG331" s="148"/>
      <c r="AH331" s="148"/>
      <c r="AI331" s="148"/>
      <c r="AJ331" s="148"/>
      <c r="AK331" s="148"/>
      <c r="AL331" s="148"/>
      <c r="AM331" s="148"/>
      <c r="AN331" s="148"/>
      <c r="AO331" s="148"/>
      <c r="AP331" s="148"/>
      <c r="AQ331" s="148"/>
      <c r="AR331" s="148"/>
      <c r="AS331" s="148"/>
      <c r="AT331" s="47"/>
      <c r="AU331" s="47"/>
      <c r="AV331" s="47"/>
      <c r="AW331" s="47"/>
      <c r="AX331" s="47"/>
      <c r="AY331" s="47"/>
      <c r="AZ331" s="47"/>
      <c r="BA331" s="47"/>
      <c r="BB331" s="47"/>
      <c r="BC331" s="47"/>
      <c r="BD331" s="47"/>
      <c r="BE331" s="47"/>
      <c r="BF331" s="47"/>
      <c r="BG331" s="47"/>
      <c r="BH331" s="56"/>
    </row>
    <row r="332" spans="1:60" ht="43.5" customHeight="1" thickBot="1" x14ac:dyDescent="0.35">
      <c r="A332" s="157">
        <v>2281</v>
      </c>
      <c r="B332" s="49" t="s">
        <v>216</v>
      </c>
      <c r="C332" s="255"/>
      <c r="D332" s="256"/>
      <c r="E332" s="255"/>
      <c r="F332" s="387"/>
      <c r="G332" s="353"/>
      <c r="H332" s="406"/>
      <c r="I332" s="407"/>
      <c r="J332" s="387"/>
      <c r="K332" s="353"/>
      <c r="L332" s="147"/>
      <c r="M332" s="147"/>
      <c r="N332" s="251">
        <f t="shared" si="20"/>
        <v>0</v>
      </c>
      <c r="O332" s="148"/>
      <c r="P332" s="148"/>
      <c r="Q332" s="148"/>
      <c r="R332" s="148"/>
      <c r="S332" s="148"/>
      <c r="T332" s="148"/>
      <c r="U332" s="148"/>
      <c r="V332" s="148"/>
      <c r="W332" s="148"/>
      <c r="X332" s="148"/>
      <c r="Y332" s="148"/>
      <c r="Z332" s="148"/>
      <c r="AA332" s="148"/>
      <c r="AB332" s="148"/>
      <c r="AC332" s="148"/>
      <c r="AD332" s="148"/>
      <c r="AE332" s="148"/>
      <c r="AF332" s="148"/>
      <c r="AG332" s="148"/>
      <c r="AH332" s="148"/>
      <c r="AI332" s="148"/>
      <c r="AJ332" s="148"/>
      <c r="AK332" s="148"/>
      <c r="AL332" s="148"/>
      <c r="AM332" s="148"/>
      <c r="AN332" s="148"/>
      <c r="AO332" s="148"/>
      <c r="AP332" s="148"/>
      <c r="AQ332" s="148"/>
      <c r="AR332" s="148"/>
      <c r="AS332" s="148"/>
      <c r="AT332" s="47"/>
      <c r="AU332" s="47"/>
      <c r="AV332" s="47"/>
      <c r="AW332" s="47"/>
      <c r="AX332" s="47"/>
      <c r="AY332" s="47"/>
      <c r="AZ332" s="47"/>
      <c r="BA332" s="47"/>
      <c r="BB332" s="47"/>
      <c r="BC332" s="47"/>
      <c r="BD332" s="47"/>
      <c r="BE332" s="47"/>
      <c r="BF332" s="47"/>
      <c r="BG332" s="47"/>
      <c r="BH332" s="56"/>
    </row>
    <row r="333" spans="1:60" ht="40.5" customHeight="1" thickBot="1" x14ac:dyDescent="0.35">
      <c r="A333" s="157">
        <v>2282</v>
      </c>
      <c r="B333" s="49" t="s">
        <v>78</v>
      </c>
      <c r="C333" s="255"/>
      <c r="D333" s="256"/>
      <c r="E333" s="255"/>
      <c r="F333" s="387"/>
      <c r="G333" s="353"/>
      <c r="H333" s="406"/>
      <c r="I333" s="407"/>
      <c r="J333" s="387"/>
      <c r="K333" s="353"/>
      <c r="L333" s="147"/>
      <c r="M333" s="147"/>
      <c r="N333" s="251">
        <f t="shared" si="20"/>
        <v>0</v>
      </c>
      <c r="O333" s="148"/>
      <c r="P333" s="148"/>
      <c r="Q333" s="148"/>
      <c r="R333" s="148"/>
      <c r="S333" s="148"/>
      <c r="T333" s="148"/>
      <c r="U333" s="148"/>
      <c r="V333" s="148"/>
      <c r="W333" s="148"/>
      <c r="X333" s="148"/>
      <c r="Y333" s="148"/>
      <c r="Z333" s="148"/>
      <c r="AA333" s="148"/>
      <c r="AB333" s="148"/>
      <c r="AC333" s="148"/>
      <c r="AD333" s="148"/>
      <c r="AE333" s="148"/>
      <c r="AF333" s="148"/>
      <c r="AG333" s="148"/>
      <c r="AH333" s="148"/>
      <c r="AI333" s="148"/>
      <c r="AJ333" s="148"/>
      <c r="AK333" s="148"/>
      <c r="AL333" s="148"/>
      <c r="AM333" s="148"/>
      <c r="AN333" s="148"/>
      <c r="AO333" s="148"/>
      <c r="AP333" s="148"/>
      <c r="AQ333" s="148"/>
      <c r="AR333" s="148"/>
      <c r="AS333" s="148"/>
      <c r="AT333" s="47"/>
      <c r="AU333" s="47"/>
      <c r="AV333" s="47"/>
      <c r="AW333" s="47"/>
      <c r="AX333" s="47"/>
      <c r="AY333" s="47"/>
      <c r="AZ333" s="47"/>
      <c r="BA333" s="47"/>
      <c r="BB333" s="47"/>
      <c r="BC333" s="47"/>
      <c r="BD333" s="47"/>
      <c r="BE333" s="47"/>
      <c r="BF333" s="47"/>
      <c r="BG333" s="47"/>
      <c r="BH333" s="56"/>
    </row>
    <row r="334" spans="1:60" ht="18" customHeight="1" thickBot="1" x14ac:dyDescent="0.35">
      <c r="A334" s="157">
        <v>2400</v>
      </c>
      <c r="B334" s="49" t="s">
        <v>217</v>
      </c>
      <c r="C334" s="255"/>
      <c r="D334" s="256"/>
      <c r="E334" s="255">
        <f>E335+E336</f>
        <v>0</v>
      </c>
      <c r="F334" s="387"/>
      <c r="G334" s="353"/>
      <c r="H334" s="406"/>
      <c r="I334" s="407"/>
      <c r="J334" s="387"/>
      <c r="K334" s="353"/>
      <c r="L334" s="147"/>
      <c r="M334" s="147"/>
      <c r="N334" s="251">
        <f t="shared" si="20"/>
        <v>0</v>
      </c>
      <c r="O334" s="54"/>
      <c r="P334" s="55"/>
      <c r="Q334" s="148"/>
      <c r="R334" s="148"/>
      <c r="S334" s="148"/>
      <c r="T334" s="148"/>
      <c r="U334" s="148"/>
      <c r="V334" s="148"/>
      <c r="W334" s="148"/>
      <c r="X334" s="148"/>
      <c r="Y334" s="148"/>
      <c r="Z334" s="148"/>
      <c r="AA334" s="148"/>
      <c r="AB334" s="148"/>
      <c r="AC334" s="148"/>
      <c r="AD334" s="148"/>
      <c r="AE334" s="148"/>
      <c r="AF334" s="148"/>
      <c r="AG334" s="148"/>
      <c r="AH334" s="148"/>
      <c r="AI334" s="148"/>
      <c r="AJ334" s="148"/>
      <c r="AK334" s="148"/>
      <c r="AL334" s="148"/>
      <c r="AM334" s="148"/>
      <c r="AN334" s="148"/>
      <c r="AO334" s="148"/>
      <c r="AP334" s="148"/>
      <c r="AQ334" s="148"/>
      <c r="AR334" s="148"/>
      <c r="AS334" s="148"/>
      <c r="AT334" s="47"/>
      <c r="AU334" s="47"/>
      <c r="AV334" s="47"/>
      <c r="AW334" s="47"/>
      <c r="AX334" s="47"/>
      <c r="AY334" s="47"/>
      <c r="AZ334" s="47"/>
      <c r="BA334" s="47"/>
      <c r="BB334" s="47"/>
      <c r="BC334" s="47"/>
      <c r="BD334" s="47"/>
      <c r="BE334" s="47"/>
      <c r="BF334" s="47"/>
      <c r="BG334" s="47"/>
      <c r="BH334" s="56"/>
    </row>
    <row r="335" spans="1:60" ht="28.95" customHeight="1" thickBot="1" x14ac:dyDescent="0.35">
      <c r="A335" s="157">
        <v>2410</v>
      </c>
      <c r="B335" s="49" t="s">
        <v>218</v>
      </c>
      <c r="C335" s="255"/>
      <c r="D335" s="256"/>
      <c r="E335" s="255"/>
      <c r="F335" s="387"/>
      <c r="G335" s="353"/>
      <c r="H335" s="406"/>
      <c r="I335" s="407"/>
      <c r="J335" s="387"/>
      <c r="K335" s="353"/>
      <c r="L335" s="147"/>
      <c r="M335" s="147"/>
      <c r="N335" s="251">
        <f t="shared" si="20"/>
        <v>0</v>
      </c>
      <c r="O335" s="56"/>
      <c r="P335" s="56"/>
      <c r="Q335" s="148"/>
      <c r="R335" s="148"/>
      <c r="S335" s="148"/>
      <c r="T335" s="148"/>
      <c r="U335" s="148"/>
      <c r="V335" s="148"/>
      <c r="W335" s="148"/>
      <c r="X335" s="148"/>
      <c r="Y335" s="148"/>
      <c r="Z335" s="148"/>
      <c r="AA335" s="148"/>
      <c r="AB335" s="148"/>
      <c r="AC335" s="148"/>
      <c r="AD335" s="148"/>
      <c r="AE335" s="148"/>
      <c r="AF335" s="148"/>
      <c r="AG335" s="148"/>
      <c r="AH335" s="148"/>
      <c r="AI335" s="148"/>
      <c r="AJ335" s="148"/>
      <c r="AK335" s="148"/>
      <c r="AL335" s="148"/>
      <c r="AM335" s="148"/>
      <c r="AN335" s="148"/>
      <c r="AO335" s="148"/>
      <c r="AP335" s="148"/>
      <c r="AQ335" s="148"/>
      <c r="AR335" s="148"/>
      <c r="AS335" s="148"/>
      <c r="AT335" s="47"/>
      <c r="AU335" s="47"/>
      <c r="AV335" s="47"/>
      <c r="AW335" s="47"/>
      <c r="AX335" s="47"/>
      <c r="AY335" s="47"/>
      <c r="AZ335" s="47"/>
      <c r="BA335" s="47"/>
      <c r="BB335" s="47"/>
      <c r="BC335" s="47"/>
      <c r="BD335" s="47"/>
      <c r="BE335" s="47"/>
      <c r="BF335" s="47"/>
      <c r="BG335" s="47"/>
      <c r="BH335" s="56"/>
    </row>
    <row r="336" spans="1:60" ht="30.75" customHeight="1" thickBot="1" x14ac:dyDescent="0.35">
      <c r="A336" s="157">
        <v>2420</v>
      </c>
      <c r="B336" s="49" t="s">
        <v>219</v>
      </c>
      <c r="C336" s="255"/>
      <c r="D336" s="256"/>
      <c r="E336" s="255"/>
      <c r="F336" s="387"/>
      <c r="G336" s="353"/>
      <c r="H336" s="406"/>
      <c r="I336" s="407"/>
      <c r="J336" s="387"/>
      <c r="K336" s="353"/>
      <c r="L336" s="147"/>
      <c r="M336" s="147"/>
      <c r="N336" s="251">
        <f t="shared" si="20"/>
        <v>0</v>
      </c>
      <c r="O336" s="148"/>
      <c r="P336" s="148"/>
      <c r="Q336" s="148"/>
      <c r="R336" s="148"/>
      <c r="S336" s="148"/>
      <c r="T336" s="148"/>
      <c r="U336" s="148"/>
      <c r="V336" s="148"/>
      <c r="W336" s="148"/>
      <c r="X336" s="148"/>
      <c r="Y336" s="148"/>
      <c r="Z336" s="148"/>
      <c r="AA336" s="148"/>
      <c r="AB336" s="148"/>
      <c r="AC336" s="148"/>
      <c r="AD336" s="148"/>
      <c r="AE336" s="148"/>
      <c r="AF336" s="148"/>
      <c r="AG336" s="148"/>
      <c r="AH336" s="148"/>
      <c r="AI336" s="148"/>
      <c r="AJ336" s="148"/>
      <c r="AK336" s="148"/>
      <c r="AL336" s="148"/>
      <c r="AM336" s="148"/>
      <c r="AN336" s="148"/>
      <c r="AO336" s="148"/>
      <c r="AP336" s="148"/>
      <c r="AQ336" s="148"/>
      <c r="AR336" s="148"/>
      <c r="AS336" s="148"/>
      <c r="AT336" s="47"/>
      <c r="AU336" s="47"/>
      <c r="AV336" s="47"/>
      <c r="AW336" s="47"/>
      <c r="AX336" s="47"/>
      <c r="AY336" s="47"/>
      <c r="AZ336" s="47"/>
      <c r="BA336" s="47"/>
      <c r="BB336" s="47"/>
      <c r="BC336" s="47"/>
      <c r="BD336" s="47"/>
      <c r="BE336" s="47"/>
      <c r="BF336" s="47"/>
      <c r="BG336" s="47"/>
      <c r="BH336" s="56"/>
    </row>
    <row r="337" spans="1:60" ht="18" customHeight="1" thickBot="1" x14ac:dyDescent="0.35">
      <c r="A337" s="157">
        <v>2600</v>
      </c>
      <c r="B337" s="49" t="s">
        <v>220</v>
      </c>
      <c r="C337" s="257"/>
      <c r="D337" s="250"/>
      <c r="E337" s="257">
        <f>E338+E339+E340</f>
        <v>0</v>
      </c>
      <c r="F337" s="387"/>
      <c r="G337" s="353"/>
      <c r="H337" s="406"/>
      <c r="I337" s="407"/>
      <c r="J337" s="387"/>
      <c r="K337" s="353"/>
      <c r="L337" s="147"/>
      <c r="M337" s="147"/>
      <c r="N337" s="251">
        <f t="shared" si="20"/>
        <v>0</v>
      </c>
      <c r="O337" s="148"/>
      <c r="P337" s="148"/>
      <c r="Q337" s="148"/>
      <c r="R337" s="148"/>
      <c r="S337" s="148"/>
      <c r="T337" s="148"/>
      <c r="U337" s="148"/>
      <c r="V337" s="148"/>
      <c r="W337" s="148"/>
      <c r="X337" s="148"/>
      <c r="Y337" s="148"/>
      <c r="Z337" s="148"/>
      <c r="AA337" s="148"/>
      <c r="AB337" s="148"/>
      <c r="AC337" s="148"/>
      <c r="AD337" s="148"/>
      <c r="AE337" s="148"/>
      <c r="AF337" s="148"/>
      <c r="AG337" s="148"/>
      <c r="AH337" s="148"/>
      <c r="AI337" s="148"/>
      <c r="AJ337" s="148"/>
      <c r="AK337" s="148"/>
      <c r="AL337" s="148"/>
      <c r="AM337" s="148"/>
      <c r="AN337" s="148"/>
      <c r="AO337" s="148"/>
      <c r="AP337" s="148"/>
      <c r="AQ337" s="148"/>
      <c r="AR337" s="148"/>
      <c r="AS337" s="148"/>
      <c r="AT337" s="47"/>
      <c r="AU337" s="47"/>
      <c r="AV337" s="47"/>
      <c r="AW337" s="47"/>
      <c r="AX337" s="47"/>
      <c r="AY337" s="47"/>
      <c r="AZ337" s="47"/>
      <c r="BA337" s="47"/>
      <c r="BB337" s="47"/>
      <c r="BC337" s="47"/>
      <c r="BD337" s="47"/>
      <c r="BE337" s="47"/>
      <c r="BF337" s="47"/>
      <c r="BG337" s="47"/>
      <c r="BH337" s="56"/>
    </row>
    <row r="338" spans="1:60" ht="42.75" customHeight="1" thickBot="1" x14ac:dyDescent="0.35">
      <c r="A338" s="157">
        <v>2610</v>
      </c>
      <c r="B338" s="49" t="s">
        <v>221</v>
      </c>
      <c r="C338" s="255"/>
      <c r="D338" s="256"/>
      <c r="E338" s="255"/>
      <c r="F338" s="387"/>
      <c r="G338" s="353"/>
      <c r="H338" s="406"/>
      <c r="I338" s="407"/>
      <c r="J338" s="387"/>
      <c r="K338" s="353"/>
      <c r="L338" s="147"/>
      <c r="M338" s="147"/>
      <c r="N338" s="251">
        <f t="shared" si="20"/>
        <v>0</v>
      </c>
      <c r="O338" s="148"/>
      <c r="P338" s="148"/>
      <c r="Q338" s="148"/>
      <c r="R338" s="148"/>
      <c r="S338" s="148"/>
      <c r="T338" s="148"/>
      <c r="U338" s="148"/>
      <c r="V338" s="148"/>
      <c r="W338" s="148"/>
      <c r="X338" s="148"/>
      <c r="Y338" s="148"/>
      <c r="Z338" s="148"/>
      <c r="AA338" s="148"/>
      <c r="AB338" s="148"/>
      <c r="AC338" s="148"/>
      <c r="AD338" s="148"/>
      <c r="AE338" s="148"/>
      <c r="AF338" s="148"/>
      <c r="AG338" s="148"/>
      <c r="AH338" s="148"/>
      <c r="AI338" s="148"/>
      <c r="AJ338" s="148"/>
      <c r="AK338" s="148"/>
      <c r="AL338" s="148"/>
      <c r="AM338" s="148"/>
      <c r="AN338" s="148"/>
      <c r="AO338" s="148"/>
      <c r="AP338" s="148"/>
      <c r="AQ338" s="148"/>
      <c r="AR338" s="148"/>
      <c r="AS338" s="148"/>
      <c r="AT338" s="47"/>
      <c r="AU338" s="47"/>
      <c r="AV338" s="47"/>
      <c r="AW338" s="47"/>
      <c r="AX338" s="47"/>
      <c r="AY338" s="47"/>
      <c r="AZ338" s="47"/>
      <c r="BA338" s="47"/>
      <c r="BB338" s="47"/>
      <c r="BC338" s="47"/>
      <c r="BD338" s="47"/>
      <c r="BE338" s="47"/>
      <c r="BF338" s="47"/>
      <c r="BG338" s="47"/>
      <c r="BH338" s="56"/>
    </row>
    <row r="339" spans="1:60" ht="27" customHeight="1" thickBot="1" x14ac:dyDescent="0.35">
      <c r="A339" s="157">
        <v>2620</v>
      </c>
      <c r="B339" s="49" t="s">
        <v>222</v>
      </c>
      <c r="C339" s="255"/>
      <c r="D339" s="256"/>
      <c r="E339" s="255"/>
      <c r="F339" s="387"/>
      <c r="G339" s="353"/>
      <c r="H339" s="406"/>
      <c r="I339" s="407"/>
      <c r="J339" s="387"/>
      <c r="K339" s="353"/>
      <c r="L339" s="147"/>
      <c r="M339" s="147"/>
      <c r="N339" s="251">
        <f t="shared" si="20"/>
        <v>0</v>
      </c>
      <c r="O339" s="148"/>
      <c r="P339" s="148"/>
      <c r="Q339" s="148"/>
      <c r="R339" s="148"/>
      <c r="S339" s="148"/>
      <c r="T339" s="148"/>
      <c r="U339" s="148"/>
      <c r="V339" s="148"/>
      <c r="W339" s="148"/>
      <c r="X339" s="148"/>
      <c r="Y339" s="148"/>
      <c r="Z339" s="148"/>
      <c r="AA339" s="148"/>
      <c r="AB339" s="148"/>
      <c r="AC339" s="148"/>
      <c r="AD339" s="148"/>
      <c r="AE339" s="148"/>
      <c r="AF339" s="148"/>
      <c r="AG339" s="148"/>
      <c r="AH339" s="148"/>
      <c r="AI339" s="148"/>
      <c r="AJ339" s="148"/>
      <c r="AK339" s="148"/>
      <c r="AL339" s="148"/>
      <c r="AM339" s="148"/>
      <c r="AN339" s="148"/>
      <c r="AO339" s="148"/>
      <c r="AP339" s="148"/>
      <c r="AQ339" s="148"/>
      <c r="AR339" s="148"/>
      <c r="AS339" s="148"/>
      <c r="AT339" s="47"/>
      <c r="AU339" s="47"/>
      <c r="AV339" s="47"/>
      <c r="AW339" s="47"/>
      <c r="AX339" s="47"/>
      <c r="AY339" s="47"/>
      <c r="AZ339" s="47"/>
      <c r="BA339" s="47"/>
      <c r="BB339" s="47"/>
      <c r="BC339" s="47"/>
      <c r="BD339" s="47"/>
      <c r="BE339" s="47"/>
      <c r="BF339" s="47"/>
      <c r="BG339" s="47"/>
      <c r="BH339" s="56"/>
    </row>
    <row r="340" spans="1:60" ht="27" customHeight="1" thickBot="1" x14ac:dyDescent="0.35">
      <c r="A340" s="157">
        <v>2630</v>
      </c>
      <c r="B340" s="49" t="s">
        <v>223</v>
      </c>
      <c r="C340" s="255"/>
      <c r="D340" s="256"/>
      <c r="E340" s="255"/>
      <c r="F340" s="387"/>
      <c r="G340" s="353"/>
      <c r="H340" s="406"/>
      <c r="I340" s="407"/>
      <c r="J340" s="387"/>
      <c r="K340" s="353"/>
      <c r="L340" s="147"/>
      <c r="M340" s="147"/>
      <c r="N340" s="251">
        <f t="shared" si="20"/>
        <v>0</v>
      </c>
      <c r="O340" s="148"/>
      <c r="P340" s="148"/>
      <c r="Q340" s="148"/>
      <c r="R340" s="148"/>
      <c r="S340" s="148"/>
      <c r="T340" s="148"/>
      <c r="U340" s="148"/>
      <c r="V340" s="148"/>
      <c r="W340" s="148"/>
      <c r="X340" s="148"/>
      <c r="Y340" s="148"/>
      <c r="Z340" s="148"/>
      <c r="AA340" s="148"/>
      <c r="AB340" s="148"/>
      <c r="AC340" s="148"/>
      <c r="AD340" s="148"/>
      <c r="AE340" s="148"/>
      <c r="AF340" s="148"/>
      <c r="AG340" s="148"/>
      <c r="AH340" s="148"/>
      <c r="AI340" s="148"/>
      <c r="AJ340" s="148"/>
      <c r="AK340" s="148"/>
      <c r="AL340" s="148"/>
      <c r="AM340" s="148"/>
      <c r="AN340" s="148"/>
      <c r="AO340" s="148"/>
      <c r="AP340" s="148"/>
      <c r="AQ340" s="148"/>
      <c r="AR340" s="148"/>
      <c r="AS340" s="148"/>
      <c r="AT340" s="47"/>
      <c r="AU340" s="47"/>
      <c r="AV340" s="47"/>
      <c r="AW340" s="47"/>
      <c r="AX340" s="47"/>
      <c r="AY340" s="47"/>
      <c r="AZ340" s="47"/>
      <c r="BA340" s="47"/>
      <c r="BB340" s="47"/>
      <c r="BC340" s="47"/>
      <c r="BD340" s="47"/>
      <c r="BE340" s="47"/>
      <c r="BF340" s="47"/>
      <c r="BG340" s="47"/>
      <c r="BH340" s="56"/>
    </row>
    <row r="341" spans="1:60" ht="18" customHeight="1" thickBot="1" x14ac:dyDescent="0.35">
      <c r="A341" s="157">
        <v>2700</v>
      </c>
      <c r="B341" s="49" t="s">
        <v>79</v>
      </c>
      <c r="C341" s="257"/>
      <c r="D341" s="250"/>
      <c r="E341" s="257">
        <f>E342+E343+E344</f>
        <v>0</v>
      </c>
      <c r="F341" s="387"/>
      <c r="G341" s="353"/>
      <c r="H341" s="406"/>
      <c r="I341" s="407"/>
      <c r="J341" s="387"/>
      <c r="K341" s="353"/>
      <c r="L341" s="147"/>
      <c r="M341" s="147"/>
      <c r="N341" s="251">
        <f t="shared" si="20"/>
        <v>0</v>
      </c>
      <c r="O341" s="148"/>
      <c r="P341" s="148"/>
      <c r="Q341" s="148"/>
      <c r="R341" s="148"/>
      <c r="S341" s="148"/>
      <c r="T341" s="148"/>
      <c r="U341" s="148"/>
      <c r="V341" s="148"/>
      <c r="W341" s="148"/>
      <c r="X341" s="148"/>
      <c r="Y341" s="148"/>
      <c r="Z341" s="148"/>
      <c r="AA341" s="148"/>
      <c r="AB341" s="148"/>
      <c r="AC341" s="148"/>
      <c r="AD341" s="148"/>
      <c r="AE341" s="148"/>
      <c r="AF341" s="148"/>
      <c r="AG341" s="148"/>
      <c r="AH341" s="148"/>
      <c r="AI341" s="148"/>
      <c r="AJ341" s="148"/>
      <c r="AK341" s="148"/>
      <c r="AL341" s="148"/>
      <c r="AM341" s="148"/>
      <c r="AN341" s="148"/>
      <c r="AO341" s="148"/>
      <c r="AP341" s="148"/>
      <c r="AQ341" s="148"/>
      <c r="AR341" s="148"/>
      <c r="AS341" s="148"/>
      <c r="AT341" s="47"/>
      <c r="AU341" s="47"/>
      <c r="AV341" s="47"/>
      <c r="AW341" s="47"/>
      <c r="AX341" s="47"/>
      <c r="AY341" s="47"/>
      <c r="AZ341" s="47"/>
      <c r="BA341" s="47"/>
      <c r="BB341" s="47"/>
      <c r="BC341" s="47"/>
      <c r="BD341" s="47"/>
      <c r="BE341" s="47"/>
      <c r="BF341" s="47"/>
      <c r="BG341" s="47"/>
      <c r="BH341" s="56"/>
    </row>
    <row r="342" spans="1:60" ht="18" customHeight="1" thickBot="1" x14ac:dyDescent="0.35">
      <c r="A342" s="157">
        <v>2710</v>
      </c>
      <c r="B342" s="49" t="s">
        <v>80</v>
      </c>
      <c r="C342" s="255"/>
      <c r="D342" s="256"/>
      <c r="E342" s="255"/>
      <c r="F342" s="387"/>
      <c r="G342" s="353"/>
      <c r="H342" s="406"/>
      <c r="I342" s="407"/>
      <c r="J342" s="387"/>
      <c r="K342" s="353"/>
      <c r="L342" s="147"/>
      <c r="M342" s="147"/>
      <c r="N342" s="251">
        <f t="shared" si="20"/>
        <v>0</v>
      </c>
      <c r="O342" s="148"/>
      <c r="P342" s="148"/>
      <c r="Q342" s="148"/>
      <c r="R342" s="148"/>
      <c r="S342" s="148"/>
      <c r="T342" s="148"/>
      <c r="U342" s="148"/>
      <c r="V342" s="148"/>
      <c r="W342" s="148"/>
      <c r="X342" s="148"/>
      <c r="Y342" s="148"/>
      <c r="Z342" s="148"/>
      <c r="AA342" s="148"/>
      <c r="AB342" s="148"/>
      <c r="AC342" s="148"/>
      <c r="AD342" s="148"/>
      <c r="AE342" s="148"/>
      <c r="AF342" s="148"/>
      <c r="AG342" s="148"/>
      <c r="AH342" s="148"/>
      <c r="AI342" s="148"/>
      <c r="AJ342" s="148"/>
      <c r="AK342" s="148"/>
      <c r="AL342" s="148"/>
      <c r="AM342" s="148"/>
      <c r="AN342" s="148"/>
      <c r="AO342" s="148"/>
      <c r="AP342" s="148"/>
      <c r="AQ342" s="148"/>
      <c r="AR342" s="148"/>
      <c r="AS342" s="148"/>
      <c r="AT342" s="47"/>
      <c r="AU342" s="47"/>
      <c r="AV342" s="47"/>
      <c r="AW342" s="47"/>
      <c r="AX342" s="47"/>
      <c r="AY342" s="47"/>
      <c r="AZ342" s="47"/>
      <c r="BA342" s="47"/>
      <c r="BB342" s="47"/>
      <c r="BC342" s="47"/>
      <c r="BD342" s="47"/>
      <c r="BE342" s="47"/>
      <c r="BF342" s="47"/>
      <c r="BG342" s="47"/>
      <c r="BH342" s="56"/>
    </row>
    <row r="343" spans="1:60" ht="18" customHeight="1" thickBot="1" x14ac:dyDescent="0.35">
      <c r="A343" s="157">
        <v>2720</v>
      </c>
      <c r="B343" s="49" t="s">
        <v>224</v>
      </c>
      <c r="C343" s="255"/>
      <c r="D343" s="256"/>
      <c r="E343" s="255"/>
      <c r="F343" s="387"/>
      <c r="G343" s="353"/>
      <c r="H343" s="406"/>
      <c r="I343" s="407"/>
      <c r="J343" s="387"/>
      <c r="K343" s="353"/>
      <c r="L343" s="147"/>
      <c r="M343" s="147"/>
      <c r="N343" s="251">
        <f t="shared" si="20"/>
        <v>0</v>
      </c>
      <c r="O343" s="148"/>
      <c r="P343" s="148"/>
      <c r="Q343" s="148"/>
      <c r="R343" s="148"/>
      <c r="S343" s="148"/>
      <c r="T343" s="148"/>
      <c r="U343" s="148"/>
      <c r="V343" s="148"/>
      <c r="W343" s="148"/>
      <c r="X343" s="148"/>
      <c r="Y343" s="148"/>
      <c r="Z343" s="148"/>
      <c r="AA343" s="148"/>
      <c r="AB343" s="148"/>
      <c r="AC343" s="148"/>
      <c r="AD343" s="148"/>
      <c r="AE343" s="148"/>
      <c r="AF343" s="148"/>
      <c r="AG343" s="148"/>
      <c r="AH343" s="148"/>
      <c r="AI343" s="148"/>
      <c r="AJ343" s="148"/>
      <c r="AK343" s="148"/>
      <c r="AL343" s="148"/>
      <c r="AM343" s="148"/>
      <c r="AN343" s="148"/>
      <c r="AO343" s="148"/>
      <c r="AP343" s="148"/>
      <c r="AQ343" s="148"/>
      <c r="AR343" s="148"/>
      <c r="AS343" s="148"/>
      <c r="AT343" s="47"/>
      <c r="AU343" s="47"/>
      <c r="AV343" s="47"/>
      <c r="AW343" s="47"/>
      <c r="AX343" s="47"/>
      <c r="AY343" s="47"/>
      <c r="AZ343" s="47"/>
      <c r="BA343" s="47"/>
      <c r="BB343" s="47"/>
      <c r="BC343" s="47"/>
      <c r="BD343" s="47"/>
      <c r="BE343" s="47"/>
      <c r="BF343" s="47"/>
      <c r="BG343" s="47"/>
      <c r="BH343" s="56"/>
    </row>
    <row r="344" spans="1:60" ht="18" customHeight="1" thickBot="1" x14ac:dyDescent="0.35">
      <c r="A344" s="157">
        <v>2730</v>
      </c>
      <c r="B344" s="49" t="s">
        <v>225</v>
      </c>
      <c r="C344" s="255"/>
      <c r="D344" s="256"/>
      <c r="E344" s="255"/>
      <c r="F344" s="387"/>
      <c r="G344" s="353"/>
      <c r="H344" s="406"/>
      <c r="I344" s="407"/>
      <c r="J344" s="387"/>
      <c r="K344" s="353"/>
      <c r="L344" s="147"/>
      <c r="M344" s="147"/>
      <c r="N344" s="251">
        <f t="shared" si="20"/>
        <v>0</v>
      </c>
      <c r="O344" s="148"/>
      <c r="P344" s="148"/>
      <c r="Q344" s="148"/>
      <c r="R344" s="148"/>
      <c r="S344" s="148"/>
      <c r="T344" s="148"/>
      <c r="U344" s="148"/>
      <c r="V344" s="148"/>
      <c r="W344" s="148"/>
      <c r="X344" s="148"/>
      <c r="Y344" s="148"/>
      <c r="Z344" s="148"/>
      <c r="AA344" s="148"/>
      <c r="AB344" s="148"/>
      <c r="AC344" s="148"/>
      <c r="AD344" s="148"/>
      <c r="AE344" s="148"/>
      <c r="AF344" s="148"/>
      <c r="AG344" s="148"/>
      <c r="AH344" s="148"/>
      <c r="AI344" s="148"/>
      <c r="AJ344" s="148"/>
      <c r="AK344" s="148"/>
      <c r="AL344" s="148"/>
      <c r="AM344" s="148"/>
      <c r="AN344" s="148"/>
      <c r="AO344" s="148"/>
      <c r="AP344" s="148"/>
      <c r="AQ344" s="148"/>
      <c r="AR344" s="148"/>
      <c r="AS344" s="148"/>
      <c r="AT344" s="47"/>
      <c r="AU344" s="47"/>
      <c r="AV344" s="47"/>
      <c r="AW344" s="47"/>
      <c r="AX344" s="47"/>
      <c r="AY344" s="47"/>
      <c r="AZ344" s="47"/>
      <c r="BA344" s="47"/>
      <c r="BB344" s="47"/>
      <c r="BC344" s="47"/>
      <c r="BD344" s="47"/>
      <c r="BE344" s="47"/>
      <c r="BF344" s="47"/>
      <c r="BG344" s="47"/>
      <c r="BH344" s="56"/>
    </row>
    <row r="345" spans="1:60" ht="18" customHeight="1" thickBot="1" x14ac:dyDescent="0.35">
      <c r="A345" s="157">
        <v>2800</v>
      </c>
      <c r="B345" s="49" t="s">
        <v>226</v>
      </c>
      <c r="C345" s="255">
        <v>0</v>
      </c>
      <c r="D345" s="256"/>
      <c r="E345" s="255">
        <v>0</v>
      </c>
      <c r="F345" s="387"/>
      <c r="G345" s="353"/>
      <c r="H345" s="406"/>
      <c r="I345" s="407"/>
      <c r="J345" s="387"/>
      <c r="K345" s="353"/>
      <c r="L345" s="147"/>
      <c r="M345" s="147"/>
      <c r="N345" s="251">
        <f t="shared" si="20"/>
        <v>0</v>
      </c>
      <c r="O345" s="148"/>
      <c r="P345" s="148"/>
      <c r="Q345" s="148"/>
      <c r="R345" s="148"/>
      <c r="S345" s="148"/>
      <c r="T345" s="148"/>
      <c r="U345" s="148"/>
      <c r="V345" s="148"/>
      <c r="W345" s="148"/>
      <c r="X345" s="148"/>
      <c r="Y345" s="148"/>
      <c r="Z345" s="148"/>
      <c r="AA345" s="148"/>
      <c r="AB345" s="148"/>
      <c r="AC345" s="148"/>
      <c r="AD345" s="148"/>
      <c r="AE345" s="148"/>
      <c r="AF345" s="148"/>
      <c r="AG345" s="148"/>
      <c r="AH345" s="148"/>
      <c r="AI345" s="148"/>
      <c r="AJ345" s="148"/>
      <c r="AK345" s="148"/>
      <c r="AL345" s="148"/>
      <c r="AM345" s="148"/>
      <c r="AN345" s="148"/>
      <c r="AO345" s="148"/>
      <c r="AP345" s="148"/>
      <c r="AQ345" s="148"/>
      <c r="AR345" s="148"/>
      <c r="AS345" s="148"/>
      <c r="AT345" s="47"/>
      <c r="AU345" s="47"/>
      <c r="AV345" s="47"/>
      <c r="AW345" s="47"/>
      <c r="AX345" s="47"/>
      <c r="AY345" s="47"/>
      <c r="AZ345" s="47"/>
      <c r="BA345" s="47"/>
      <c r="BB345" s="47"/>
      <c r="BC345" s="47"/>
      <c r="BD345" s="47"/>
      <c r="BE345" s="47"/>
      <c r="BF345" s="47"/>
      <c r="BG345" s="47"/>
      <c r="BH345" s="56"/>
    </row>
    <row r="346" spans="1:60" ht="18" customHeight="1" thickBot="1" x14ac:dyDescent="0.35">
      <c r="A346" s="157">
        <v>9000</v>
      </c>
      <c r="B346" s="49" t="s">
        <v>227</v>
      </c>
      <c r="C346" s="255"/>
      <c r="D346" s="256"/>
      <c r="E346" s="255"/>
      <c r="F346" s="387"/>
      <c r="G346" s="353"/>
      <c r="H346" s="406"/>
      <c r="I346" s="407"/>
      <c r="J346" s="387"/>
      <c r="K346" s="353"/>
      <c r="L346" s="147"/>
      <c r="M346" s="147"/>
      <c r="N346" s="251">
        <f t="shared" si="20"/>
        <v>0</v>
      </c>
      <c r="O346" s="148"/>
      <c r="P346" s="148"/>
      <c r="Q346" s="55"/>
      <c r="R346" s="55"/>
      <c r="S346" s="148"/>
      <c r="T346" s="148"/>
      <c r="U346" s="148"/>
      <c r="V346" s="148"/>
      <c r="W346" s="148"/>
      <c r="X346" s="148"/>
      <c r="Y346" s="148"/>
      <c r="Z346" s="148"/>
      <c r="AA346" s="148"/>
      <c r="AB346" s="148"/>
      <c r="AC346" s="148"/>
      <c r="AD346" s="148"/>
      <c r="AE346" s="148"/>
      <c r="AF346" s="148"/>
      <c r="AG346" s="148"/>
      <c r="AH346" s="148"/>
      <c r="AI346" s="148"/>
      <c r="AJ346" s="148"/>
      <c r="AK346" s="148"/>
      <c r="AL346" s="148"/>
      <c r="AM346" s="148"/>
      <c r="AN346" s="148"/>
      <c r="AO346" s="148"/>
      <c r="AP346" s="148"/>
      <c r="AQ346" s="148"/>
      <c r="AR346" s="148"/>
      <c r="AS346" s="148"/>
      <c r="AT346" s="47"/>
      <c r="AU346" s="47"/>
      <c r="AV346" s="47"/>
      <c r="AW346" s="47"/>
      <c r="AX346" s="47"/>
      <c r="AY346" s="47"/>
      <c r="AZ346" s="47"/>
      <c r="BA346" s="47"/>
      <c r="BB346" s="47"/>
      <c r="BC346" s="47"/>
      <c r="BD346" s="47"/>
      <c r="BE346" s="47"/>
      <c r="BF346" s="47"/>
      <c r="BG346" s="47"/>
      <c r="BH346" s="56"/>
    </row>
    <row r="347" spans="1:60" ht="18" customHeight="1" thickBot="1" x14ac:dyDescent="0.35">
      <c r="A347" s="157">
        <v>3000</v>
      </c>
      <c r="B347" s="49" t="s">
        <v>228</v>
      </c>
      <c r="C347" s="257"/>
      <c r="D347" s="250"/>
      <c r="E347" s="257">
        <f>E348+E362</f>
        <v>0</v>
      </c>
      <c r="F347" s="387"/>
      <c r="G347" s="353"/>
      <c r="H347" s="406"/>
      <c r="I347" s="407"/>
      <c r="J347" s="387"/>
      <c r="K347" s="353"/>
      <c r="L347" s="147"/>
      <c r="M347" s="147"/>
      <c r="N347" s="251">
        <f t="shared" si="20"/>
        <v>0</v>
      </c>
      <c r="O347" s="148"/>
      <c r="P347" s="148"/>
      <c r="Q347" s="56"/>
      <c r="R347" s="56"/>
      <c r="S347" s="148"/>
      <c r="T347" s="148"/>
      <c r="U347" s="148"/>
      <c r="V347" s="148"/>
      <c r="W347" s="148"/>
      <c r="X347" s="148"/>
      <c r="Y347" s="148"/>
      <c r="Z347" s="148"/>
      <c r="AA347" s="148"/>
      <c r="AB347" s="148"/>
      <c r="AC347" s="148"/>
      <c r="AD347" s="148"/>
      <c r="AE347" s="148"/>
      <c r="AF347" s="148"/>
      <c r="AG347" s="148"/>
      <c r="AH347" s="148"/>
      <c r="AI347" s="148"/>
      <c r="AJ347" s="148"/>
      <c r="AK347" s="148"/>
      <c r="AL347" s="148"/>
      <c r="AM347" s="148"/>
      <c r="AN347" s="148"/>
      <c r="AO347" s="148"/>
      <c r="AP347" s="148"/>
      <c r="AQ347" s="148"/>
      <c r="AR347" s="148"/>
      <c r="AS347" s="148"/>
      <c r="AT347" s="47"/>
      <c r="AU347" s="47"/>
      <c r="AV347" s="47"/>
      <c r="AW347" s="47"/>
      <c r="AX347" s="47"/>
      <c r="AY347" s="47"/>
      <c r="AZ347" s="47"/>
      <c r="BA347" s="47"/>
      <c r="BB347" s="47"/>
      <c r="BC347" s="47"/>
      <c r="BD347" s="47"/>
      <c r="BE347" s="47"/>
      <c r="BF347" s="47"/>
      <c r="BG347" s="47"/>
      <c r="BH347" s="56"/>
    </row>
    <row r="348" spans="1:60" ht="18" customHeight="1" thickBot="1" x14ac:dyDescent="0.35">
      <c r="A348" s="157">
        <v>3100</v>
      </c>
      <c r="B348" s="49" t="s">
        <v>229</v>
      </c>
      <c r="C348" s="257"/>
      <c r="D348" s="250"/>
      <c r="E348" s="257">
        <f>E349+E350+E353+E360+E361</f>
        <v>0</v>
      </c>
      <c r="F348" s="387"/>
      <c r="G348" s="353"/>
      <c r="H348" s="406"/>
      <c r="I348" s="407"/>
      <c r="J348" s="387"/>
      <c r="K348" s="353"/>
      <c r="L348" s="147"/>
      <c r="M348" s="147"/>
      <c r="N348" s="251">
        <f t="shared" si="20"/>
        <v>0</v>
      </c>
      <c r="O348" s="148"/>
      <c r="P348" s="148"/>
      <c r="Q348" s="148"/>
      <c r="R348" s="148"/>
      <c r="S348" s="148"/>
      <c r="T348" s="148"/>
      <c r="U348" s="148"/>
      <c r="V348" s="148"/>
      <c r="W348" s="148"/>
      <c r="X348" s="148"/>
      <c r="Y348" s="148"/>
      <c r="Z348" s="148"/>
      <c r="AA348" s="148"/>
      <c r="AB348" s="148"/>
      <c r="AC348" s="148"/>
      <c r="AD348" s="148"/>
      <c r="AE348" s="148"/>
      <c r="AF348" s="148"/>
      <c r="AG348" s="148"/>
      <c r="AH348" s="148"/>
      <c r="AI348" s="148"/>
      <c r="AJ348" s="148"/>
      <c r="AK348" s="148"/>
      <c r="AL348" s="148"/>
      <c r="AM348" s="148"/>
      <c r="AN348" s="148"/>
      <c r="AO348" s="148"/>
      <c r="AP348" s="148"/>
      <c r="AQ348" s="148"/>
      <c r="AR348" s="148"/>
      <c r="AS348" s="148"/>
      <c r="AT348" s="47"/>
      <c r="AU348" s="47"/>
      <c r="AV348" s="47"/>
      <c r="AW348" s="47"/>
      <c r="AX348" s="47"/>
      <c r="AY348" s="47"/>
      <c r="AZ348" s="47"/>
      <c r="BA348" s="47"/>
      <c r="BB348" s="47"/>
      <c r="BC348" s="47"/>
      <c r="BD348" s="47"/>
      <c r="BE348" s="47"/>
      <c r="BF348" s="47"/>
      <c r="BG348" s="47"/>
      <c r="BH348" s="56"/>
    </row>
    <row r="349" spans="1:60" ht="29.4" customHeight="1" thickBot="1" x14ac:dyDescent="0.35">
      <c r="A349" s="157">
        <v>3110</v>
      </c>
      <c r="B349" s="49" t="s">
        <v>82</v>
      </c>
      <c r="C349" s="255"/>
      <c r="D349" s="256"/>
      <c r="E349" s="255"/>
      <c r="F349" s="387"/>
      <c r="G349" s="353"/>
      <c r="H349" s="406"/>
      <c r="I349" s="407"/>
      <c r="J349" s="387"/>
      <c r="K349" s="353"/>
      <c r="L349" s="147"/>
      <c r="M349" s="147"/>
      <c r="N349" s="251">
        <f t="shared" si="20"/>
        <v>0</v>
      </c>
      <c r="O349" s="148"/>
      <c r="P349" s="148"/>
      <c r="Q349" s="148"/>
      <c r="R349" s="148"/>
      <c r="S349" s="148"/>
      <c r="T349" s="148"/>
      <c r="U349" s="148"/>
      <c r="V349" s="148"/>
      <c r="W349" s="148"/>
      <c r="X349" s="148"/>
      <c r="Y349" s="148"/>
      <c r="Z349" s="148"/>
      <c r="AA349" s="148"/>
      <c r="AB349" s="148"/>
      <c r="AC349" s="148"/>
      <c r="AD349" s="148"/>
      <c r="AE349" s="148"/>
      <c r="AF349" s="148"/>
      <c r="AG349" s="148"/>
      <c r="AH349" s="148"/>
      <c r="AI349" s="148"/>
      <c r="AJ349" s="148"/>
      <c r="AK349" s="148"/>
      <c r="AL349" s="148"/>
      <c r="AM349" s="148"/>
      <c r="AN349" s="148"/>
      <c r="AO349" s="148"/>
      <c r="AP349" s="148"/>
      <c r="AQ349" s="148"/>
      <c r="AR349" s="148"/>
      <c r="AS349" s="148"/>
      <c r="AT349" s="47"/>
      <c r="AU349" s="47"/>
      <c r="AV349" s="47"/>
      <c r="AW349" s="47"/>
      <c r="AX349" s="47"/>
      <c r="AY349" s="47"/>
      <c r="AZ349" s="47"/>
      <c r="BA349" s="47"/>
      <c r="BB349" s="47"/>
      <c r="BC349" s="47"/>
      <c r="BD349" s="47"/>
      <c r="BE349" s="47"/>
      <c r="BF349" s="47"/>
      <c r="BG349" s="47"/>
      <c r="BH349" s="56"/>
    </row>
    <row r="350" spans="1:60" ht="18" customHeight="1" thickBot="1" x14ac:dyDescent="0.35">
      <c r="A350" s="157">
        <v>3120</v>
      </c>
      <c r="B350" s="49" t="s">
        <v>230</v>
      </c>
      <c r="C350" s="257"/>
      <c r="D350" s="250"/>
      <c r="E350" s="257">
        <f>E351+E352</f>
        <v>0</v>
      </c>
      <c r="F350" s="387"/>
      <c r="G350" s="353"/>
      <c r="H350" s="406"/>
      <c r="I350" s="407"/>
      <c r="J350" s="387"/>
      <c r="K350" s="353"/>
      <c r="L350" s="147"/>
      <c r="M350" s="147"/>
      <c r="N350" s="251">
        <f t="shared" si="20"/>
        <v>0</v>
      </c>
      <c r="O350" s="148"/>
      <c r="P350" s="148"/>
      <c r="Q350" s="148"/>
      <c r="R350" s="148"/>
      <c r="S350" s="148"/>
      <c r="T350" s="148"/>
      <c r="U350" s="148"/>
      <c r="V350" s="148"/>
      <c r="W350" s="148"/>
      <c r="X350" s="148"/>
      <c r="Y350" s="148"/>
      <c r="Z350" s="148"/>
      <c r="AA350" s="148"/>
      <c r="AB350" s="148"/>
      <c r="AC350" s="148"/>
      <c r="AD350" s="148"/>
      <c r="AE350" s="148"/>
      <c r="AF350" s="148"/>
      <c r="AG350" s="148"/>
      <c r="AH350" s="148"/>
      <c r="AI350" s="148"/>
      <c r="AJ350" s="148"/>
      <c r="AK350" s="148"/>
      <c r="AL350" s="148"/>
      <c r="AM350" s="148"/>
      <c r="AN350" s="148"/>
      <c r="AO350" s="148"/>
      <c r="AP350" s="148"/>
      <c r="AQ350" s="148"/>
      <c r="AR350" s="148"/>
      <c r="AS350" s="148"/>
      <c r="AT350" s="47"/>
      <c r="AU350" s="47"/>
      <c r="AV350" s="47"/>
      <c r="AW350" s="47"/>
      <c r="AX350" s="47"/>
      <c r="AY350" s="47"/>
      <c r="AZ350" s="47"/>
      <c r="BA350" s="47"/>
      <c r="BB350" s="47"/>
      <c r="BC350" s="47"/>
      <c r="BD350" s="47"/>
      <c r="BE350" s="47"/>
      <c r="BF350" s="47"/>
      <c r="BG350" s="47"/>
      <c r="BH350" s="56"/>
    </row>
    <row r="351" spans="1:60" ht="27" customHeight="1" thickBot="1" x14ac:dyDescent="0.35">
      <c r="A351" s="157">
        <v>3121</v>
      </c>
      <c r="B351" s="49" t="s">
        <v>231</v>
      </c>
      <c r="C351" s="255"/>
      <c r="D351" s="256"/>
      <c r="E351" s="255"/>
      <c r="F351" s="387"/>
      <c r="G351" s="353"/>
      <c r="H351" s="406"/>
      <c r="I351" s="407"/>
      <c r="J351" s="387"/>
      <c r="K351" s="353"/>
      <c r="L351" s="147"/>
      <c r="M351" s="147"/>
      <c r="N351" s="251">
        <f t="shared" si="20"/>
        <v>0</v>
      </c>
      <c r="O351" s="148"/>
      <c r="P351" s="148"/>
      <c r="Q351" s="148"/>
      <c r="R351" s="148"/>
      <c r="S351" s="148"/>
      <c r="T351" s="148"/>
      <c r="U351" s="148"/>
      <c r="V351" s="148"/>
      <c r="W351" s="148"/>
      <c r="X351" s="148"/>
      <c r="Y351" s="148"/>
      <c r="Z351" s="148"/>
      <c r="AA351" s="148"/>
      <c r="AB351" s="148"/>
      <c r="AC351" s="148"/>
      <c r="AD351" s="148"/>
      <c r="AE351" s="148"/>
      <c r="AF351" s="148"/>
      <c r="AG351" s="148"/>
      <c r="AH351" s="148"/>
      <c r="AI351" s="148"/>
      <c r="AJ351" s="148"/>
      <c r="AK351" s="148"/>
      <c r="AL351" s="148"/>
      <c r="AM351" s="148"/>
      <c r="AN351" s="148"/>
      <c r="AO351" s="148"/>
      <c r="AP351" s="148"/>
      <c r="AQ351" s="148"/>
      <c r="AR351" s="148"/>
      <c r="AS351" s="148"/>
      <c r="AT351" s="47"/>
      <c r="AU351" s="47"/>
      <c r="AV351" s="47"/>
      <c r="AW351" s="47"/>
      <c r="AX351" s="47"/>
      <c r="AY351" s="47"/>
      <c r="AZ351" s="47"/>
      <c r="BA351" s="47"/>
      <c r="BB351" s="47"/>
      <c r="BC351" s="47"/>
      <c r="BD351" s="47"/>
      <c r="BE351" s="47"/>
      <c r="BF351" s="47"/>
      <c r="BG351" s="47"/>
      <c r="BH351" s="56"/>
    </row>
    <row r="352" spans="1:60" ht="30" customHeight="1" thickBot="1" x14ac:dyDescent="0.35">
      <c r="A352" s="157">
        <v>3122</v>
      </c>
      <c r="B352" s="49" t="s">
        <v>232</v>
      </c>
      <c r="C352" s="255"/>
      <c r="D352" s="256"/>
      <c r="E352" s="255"/>
      <c r="F352" s="387"/>
      <c r="G352" s="353"/>
      <c r="H352" s="406"/>
      <c r="I352" s="407"/>
      <c r="J352" s="387"/>
      <c r="K352" s="353"/>
      <c r="L352" s="147"/>
      <c r="M352" s="147"/>
      <c r="N352" s="251">
        <f t="shared" si="20"/>
        <v>0</v>
      </c>
      <c r="O352" s="148"/>
      <c r="P352" s="148"/>
      <c r="Q352" s="148"/>
      <c r="R352" s="148"/>
      <c r="S352" s="148"/>
      <c r="T352" s="148"/>
      <c r="U352" s="148"/>
      <c r="V352" s="148"/>
      <c r="W352" s="148"/>
      <c r="X352" s="148"/>
      <c r="Y352" s="148"/>
      <c r="Z352" s="148"/>
      <c r="AA352" s="148"/>
      <c r="AB352" s="148"/>
      <c r="AC352" s="148"/>
      <c r="AD352" s="148"/>
      <c r="AE352" s="148"/>
      <c r="AF352" s="148"/>
      <c r="AG352" s="148"/>
      <c r="AH352" s="148"/>
      <c r="AI352" s="148"/>
      <c r="AJ352" s="148"/>
      <c r="AK352" s="148"/>
      <c r="AL352" s="148"/>
      <c r="AM352" s="148"/>
      <c r="AN352" s="148"/>
      <c r="AO352" s="148"/>
      <c r="AP352" s="148"/>
      <c r="AQ352" s="148"/>
      <c r="AR352" s="148"/>
      <c r="AS352" s="148"/>
      <c r="AT352" s="47"/>
      <c r="AU352" s="47"/>
      <c r="AV352" s="47"/>
      <c r="AW352" s="47"/>
      <c r="AX352" s="47"/>
      <c r="AY352" s="47"/>
      <c r="AZ352" s="47"/>
      <c r="BA352" s="47"/>
      <c r="BB352" s="47"/>
      <c r="BC352" s="47"/>
      <c r="BD352" s="47"/>
      <c r="BE352" s="47"/>
      <c r="BF352" s="47"/>
      <c r="BG352" s="47"/>
      <c r="BH352" s="56"/>
    </row>
    <row r="353" spans="1:60" ht="18" customHeight="1" thickBot="1" x14ac:dyDescent="0.35">
      <c r="A353" s="157">
        <v>3130</v>
      </c>
      <c r="B353" s="49" t="s">
        <v>83</v>
      </c>
      <c r="C353" s="257"/>
      <c r="D353" s="250"/>
      <c r="E353" s="257">
        <f>E354+E355</f>
        <v>0</v>
      </c>
      <c r="F353" s="387"/>
      <c r="G353" s="353"/>
      <c r="H353" s="406"/>
      <c r="I353" s="407"/>
      <c r="J353" s="387"/>
      <c r="K353" s="353"/>
      <c r="L353" s="147"/>
      <c r="M353" s="147"/>
      <c r="N353" s="251">
        <f t="shared" si="20"/>
        <v>0</v>
      </c>
      <c r="O353" s="148"/>
      <c r="P353" s="148"/>
      <c r="Q353" s="148"/>
      <c r="R353" s="148"/>
      <c r="S353" s="148"/>
      <c r="T353" s="148"/>
      <c r="U353" s="148"/>
      <c r="V353" s="148"/>
      <c r="W353" s="148"/>
      <c r="X353" s="148"/>
      <c r="Y353" s="148"/>
      <c r="Z353" s="148"/>
      <c r="AA353" s="148"/>
      <c r="AB353" s="148"/>
      <c r="AC353" s="148"/>
      <c r="AD353" s="148"/>
      <c r="AE353" s="148"/>
      <c r="AF353" s="148"/>
      <c r="AG353" s="148"/>
      <c r="AH353" s="148"/>
      <c r="AI353" s="148"/>
      <c r="AJ353" s="148"/>
      <c r="AK353" s="148"/>
      <c r="AL353" s="148"/>
      <c r="AM353" s="148"/>
      <c r="AN353" s="148"/>
      <c r="AO353" s="148"/>
      <c r="AP353" s="148"/>
      <c r="AQ353" s="148"/>
      <c r="AR353" s="148"/>
      <c r="AS353" s="148"/>
      <c r="AT353" s="47"/>
      <c r="AU353" s="47"/>
      <c r="AV353" s="47"/>
      <c r="AW353" s="47"/>
      <c r="AX353" s="47"/>
      <c r="AY353" s="47"/>
      <c r="AZ353" s="47"/>
      <c r="BA353" s="47"/>
      <c r="BB353" s="47"/>
      <c r="BC353" s="47"/>
      <c r="BD353" s="47"/>
      <c r="BE353" s="47"/>
      <c r="BF353" s="47"/>
      <c r="BG353" s="47"/>
      <c r="BH353" s="56"/>
    </row>
    <row r="354" spans="1:60" ht="27.6" customHeight="1" thickBot="1" x14ac:dyDescent="0.35">
      <c r="A354" s="157">
        <v>3131</v>
      </c>
      <c r="B354" s="49" t="s">
        <v>233</v>
      </c>
      <c r="C354" s="255"/>
      <c r="D354" s="256"/>
      <c r="E354" s="255"/>
      <c r="F354" s="387"/>
      <c r="G354" s="353"/>
      <c r="H354" s="406"/>
      <c r="I354" s="407"/>
      <c r="J354" s="387"/>
      <c r="K354" s="353"/>
      <c r="L354" s="147"/>
      <c r="M354" s="147"/>
      <c r="N354" s="251">
        <f t="shared" si="20"/>
        <v>0</v>
      </c>
      <c r="O354" s="148"/>
      <c r="P354" s="148"/>
      <c r="Q354" s="148"/>
      <c r="R354" s="148"/>
      <c r="S354" s="148"/>
      <c r="T354" s="148"/>
      <c r="U354" s="148"/>
      <c r="V354" s="148"/>
      <c r="W354" s="148"/>
      <c r="X354" s="148"/>
      <c r="Y354" s="148"/>
      <c r="Z354" s="148"/>
      <c r="AA354" s="148"/>
      <c r="AB354" s="148"/>
      <c r="AC354" s="148"/>
      <c r="AD354" s="148"/>
      <c r="AE354" s="148"/>
      <c r="AF354" s="148"/>
      <c r="AG354" s="148"/>
      <c r="AH354" s="148"/>
      <c r="AI354" s="148"/>
      <c r="AJ354" s="148"/>
      <c r="AK354" s="148"/>
      <c r="AL354" s="148"/>
      <c r="AM354" s="148"/>
      <c r="AN354" s="148"/>
      <c r="AO354" s="148"/>
      <c r="AP354" s="148"/>
      <c r="AQ354" s="148"/>
      <c r="AR354" s="148"/>
      <c r="AS354" s="148"/>
      <c r="AT354" s="47"/>
      <c r="AU354" s="47"/>
      <c r="AV354" s="47"/>
      <c r="AW354" s="47"/>
      <c r="AX354" s="47"/>
      <c r="AY354" s="47"/>
      <c r="AZ354" s="47"/>
      <c r="BA354" s="47"/>
      <c r="BB354" s="47"/>
      <c r="BC354" s="47"/>
      <c r="BD354" s="47"/>
      <c r="BE354" s="47"/>
      <c r="BF354" s="47"/>
      <c r="BG354" s="47"/>
      <c r="BH354" s="56"/>
    </row>
    <row r="355" spans="1:60" ht="18" customHeight="1" thickBot="1" x14ac:dyDescent="0.35">
      <c r="A355" s="157">
        <v>3132</v>
      </c>
      <c r="B355" s="49" t="s">
        <v>84</v>
      </c>
      <c r="C355" s="255"/>
      <c r="D355" s="256"/>
      <c r="E355" s="255"/>
      <c r="F355" s="387"/>
      <c r="G355" s="353"/>
      <c r="H355" s="406"/>
      <c r="I355" s="407"/>
      <c r="J355" s="387"/>
      <c r="K355" s="353"/>
      <c r="L355" s="147"/>
      <c r="M355" s="147"/>
      <c r="N355" s="251">
        <f t="shared" si="20"/>
        <v>0</v>
      </c>
      <c r="O355" s="148"/>
      <c r="P355" s="148"/>
      <c r="Q355" s="148"/>
      <c r="R355" s="148"/>
      <c r="S355" s="148"/>
      <c r="T355" s="148"/>
      <c r="U355" s="148"/>
      <c r="V355" s="148"/>
      <c r="W355" s="148"/>
      <c r="X355" s="148"/>
      <c r="Y355" s="148"/>
      <c r="Z355" s="148"/>
      <c r="AA355" s="148"/>
      <c r="AB355" s="148"/>
      <c r="AC355" s="148"/>
      <c r="AD355" s="148"/>
      <c r="AE355" s="148"/>
      <c r="AF355" s="148"/>
      <c r="AG355" s="148"/>
      <c r="AH355" s="148"/>
      <c r="AI355" s="148"/>
      <c r="AJ355" s="148"/>
      <c r="AK355" s="148"/>
      <c r="AL355" s="148"/>
      <c r="AM355" s="148"/>
      <c r="AN355" s="148"/>
      <c r="AO355" s="148"/>
      <c r="AP355" s="148"/>
      <c r="AQ355" s="148"/>
      <c r="AR355" s="148"/>
      <c r="AS355" s="148"/>
      <c r="AT355" s="47"/>
      <c r="AU355" s="47"/>
      <c r="AV355" s="47"/>
      <c r="AW355" s="47"/>
      <c r="AX355" s="47"/>
      <c r="AY355" s="47"/>
      <c r="AZ355" s="47"/>
      <c r="BA355" s="47"/>
      <c r="BB355" s="47"/>
      <c r="BC355" s="47"/>
      <c r="BD355" s="47"/>
      <c r="BE355" s="47"/>
      <c r="BF355" s="47"/>
      <c r="BG355" s="47"/>
      <c r="BH355" s="56"/>
    </row>
    <row r="356" spans="1:60" ht="12.6" customHeight="1" thickBot="1" x14ac:dyDescent="0.35">
      <c r="A356" s="157">
        <v>3140</v>
      </c>
      <c r="B356" s="49" t="s">
        <v>234</v>
      </c>
      <c r="C356" s="257"/>
      <c r="D356" s="250"/>
      <c r="E356" s="257">
        <f>E357+E358+E359</f>
        <v>0</v>
      </c>
      <c r="F356" s="387"/>
      <c r="G356" s="353"/>
      <c r="H356" s="406"/>
      <c r="I356" s="407"/>
      <c r="J356" s="387"/>
      <c r="K356" s="353"/>
      <c r="L356" s="147"/>
      <c r="M356" s="147"/>
      <c r="N356" s="251">
        <f t="shared" si="20"/>
        <v>0</v>
      </c>
      <c r="O356" s="148"/>
      <c r="P356" s="148"/>
      <c r="Q356" s="148"/>
      <c r="R356" s="148"/>
      <c r="S356" s="148"/>
      <c r="T356" s="148"/>
      <c r="U356" s="148"/>
      <c r="V356" s="148"/>
      <c r="W356" s="148"/>
      <c r="X356" s="148"/>
      <c r="Y356" s="148"/>
      <c r="Z356" s="148"/>
      <c r="AA356" s="148"/>
      <c r="AB356" s="148"/>
      <c r="AC356" s="148"/>
      <c r="AD356" s="148"/>
      <c r="AE356" s="148"/>
      <c r="AF356" s="148"/>
      <c r="AG356" s="148"/>
      <c r="AH356" s="148"/>
      <c r="AI356" s="148"/>
      <c r="AJ356" s="148"/>
      <c r="AK356" s="148"/>
      <c r="AL356" s="148"/>
      <c r="AM356" s="148"/>
      <c r="AN356" s="148"/>
      <c r="AO356" s="148"/>
      <c r="AP356" s="148"/>
      <c r="AQ356" s="148"/>
      <c r="AR356" s="148"/>
      <c r="AS356" s="148"/>
      <c r="AT356" s="47"/>
      <c r="AU356" s="47"/>
      <c r="AV356" s="47"/>
      <c r="AW356" s="47"/>
      <c r="AX356" s="47"/>
      <c r="AY356" s="47"/>
      <c r="AZ356" s="47"/>
      <c r="BA356" s="47"/>
      <c r="BB356" s="47"/>
      <c r="BC356" s="47"/>
      <c r="BD356" s="47"/>
      <c r="BE356" s="47"/>
      <c r="BF356" s="47"/>
      <c r="BG356" s="47"/>
      <c r="BH356" s="56"/>
    </row>
    <row r="357" spans="1:60" ht="27.75" customHeight="1" thickBot="1" x14ac:dyDescent="0.35">
      <c r="A357" s="157">
        <v>3141</v>
      </c>
      <c r="B357" s="49" t="s">
        <v>235</v>
      </c>
      <c r="C357" s="255"/>
      <c r="D357" s="256"/>
      <c r="E357" s="255"/>
      <c r="F357" s="387"/>
      <c r="G357" s="353"/>
      <c r="H357" s="406"/>
      <c r="I357" s="407"/>
      <c r="J357" s="387"/>
      <c r="K357" s="353"/>
      <c r="L357" s="147"/>
      <c r="M357" s="147"/>
      <c r="N357" s="251">
        <f t="shared" si="20"/>
        <v>0</v>
      </c>
      <c r="O357" s="148"/>
      <c r="P357" s="148"/>
      <c r="Q357" s="148"/>
      <c r="R357" s="148"/>
      <c r="S357" s="148"/>
      <c r="T357" s="148"/>
      <c r="U357" s="148"/>
      <c r="V357" s="148"/>
      <c r="W357" s="148"/>
      <c r="X357" s="148"/>
      <c r="Y357" s="148"/>
      <c r="Z357" s="148"/>
      <c r="AA357" s="148"/>
      <c r="AB357" s="148"/>
      <c r="AC357" s="148"/>
      <c r="AD357" s="148"/>
      <c r="AE357" s="148"/>
      <c r="AF357" s="148"/>
      <c r="AG357" s="148"/>
      <c r="AH357" s="148"/>
      <c r="AI357" s="148"/>
      <c r="AJ357" s="148"/>
      <c r="AK357" s="148"/>
      <c r="AL357" s="148"/>
      <c r="AM357" s="148"/>
      <c r="AN357" s="148"/>
      <c r="AO357" s="148"/>
      <c r="AP357" s="148"/>
      <c r="AQ357" s="148"/>
      <c r="AR357" s="148"/>
      <c r="AS357" s="148"/>
      <c r="AT357" s="47"/>
      <c r="AU357" s="47"/>
      <c r="AV357" s="47"/>
      <c r="AW357" s="47"/>
      <c r="AX357" s="47"/>
      <c r="AY357" s="47"/>
      <c r="AZ357" s="47"/>
      <c r="BA357" s="47"/>
      <c r="BB357" s="47"/>
      <c r="BC357" s="47"/>
      <c r="BD357" s="47"/>
      <c r="BE357" s="47"/>
      <c r="BF357" s="47"/>
      <c r="BG357" s="47"/>
      <c r="BH357" s="56"/>
    </row>
    <row r="358" spans="1:60" ht="27" customHeight="1" thickBot="1" x14ac:dyDescent="0.35">
      <c r="A358" s="157">
        <v>3142</v>
      </c>
      <c r="B358" s="49" t="s">
        <v>236</v>
      </c>
      <c r="C358" s="255"/>
      <c r="D358" s="256"/>
      <c r="E358" s="255"/>
      <c r="F358" s="387"/>
      <c r="G358" s="353"/>
      <c r="H358" s="406"/>
      <c r="I358" s="407"/>
      <c r="J358" s="387"/>
      <c r="K358" s="353"/>
      <c r="L358" s="147"/>
      <c r="M358" s="147"/>
      <c r="N358" s="251">
        <f t="shared" si="20"/>
        <v>0</v>
      </c>
      <c r="O358" s="148"/>
      <c r="P358" s="148"/>
      <c r="Q358" s="148"/>
      <c r="R358" s="148"/>
      <c r="S358" s="148"/>
      <c r="T358" s="148"/>
      <c r="U358" s="148"/>
      <c r="V358" s="148"/>
      <c r="W358" s="148"/>
      <c r="X358" s="148"/>
      <c r="Y358" s="148"/>
      <c r="Z358" s="148"/>
      <c r="AA358" s="148"/>
      <c r="AB358" s="148"/>
      <c r="AC358" s="148"/>
      <c r="AD358" s="148"/>
      <c r="AE358" s="148"/>
      <c r="AF358" s="148"/>
      <c r="AG358" s="148"/>
      <c r="AH358" s="148"/>
      <c r="AI358" s="148"/>
      <c r="AJ358" s="148"/>
      <c r="AK358" s="148"/>
      <c r="AL358" s="148"/>
      <c r="AM358" s="148"/>
      <c r="AN358" s="148"/>
      <c r="AO358" s="148"/>
      <c r="AP358" s="148"/>
      <c r="AQ358" s="148"/>
      <c r="AR358" s="148"/>
      <c r="AS358" s="148"/>
      <c r="AT358" s="47"/>
      <c r="AU358" s="47"/>
      <c r="AV358" s="47"/>
      <c r="AW358" s="47"/>
      <c r="AX358" s="47"/>
      <c r="AY358" s="47"/>
      <c r="AZ358" s="47"/>
      <c r="BA358" s="47"/>
      <c r="BB358" s="47"/>
      <c r="BC358" s="47"/>
      <c r="BD358" s="47"/>
      <c r="BE358" s="47"/>
      <c r="BF358" s="47"/>
      <c r="BG358" s="47"/>
      <c r="BH358" s="56"/>
    </row>
    <row r="359" spans="1:60" ht="31.2" customHeight="1" thickBot="1" x14ac:dyDescent="0.35">
      <c r="A359" s="157">
        <v>3143</v>
      </c>
      <c r="B359" s="49" t="s">
        <v>237</v>
      </c>
      <c r="C359" s="255"/>
      <c r="D359" s="256"/>
      <c r="E359" s="255"/>
      <c r="F359" s="387"/>
      <c r="G359" s="353"/>
      <c r="H359" s="406"/>
      <c r="I359" s="407"/>
      <c r="J359" s="387"/>
      <c r="K359" s="353"/>
      <c r="L359" s="147"/>
      <c r="M359" s="147"/>
      <c r="N359" s="251">
        <f t="shared" si="20"/>
        <v>0</v>
      </c>
      <c r="O359" s="148"/>
      <c r="P359" s="148"/>
      <c r="Q359" s="148"/>
      <c r="R359" s="148"/>
      <c r="S359" s="148"/>
      <c r="T359" s="148"/>
      <c r="U359" s="148"/>
      <c r="V359" s="148"/>
      <c r="W359" s="148"/>
      <c r="X359" s="148"/>
      <c r="Y359" s="148"/>
      <c r="Z359" s="148"/>
      <c r="AA359" s="148"/>
      <c r="AB359" s="148"/>
      <c r="AC359" s="148"/>
      <c r="AD359" s="148"/>
      <c r="AE359" s="148"/>
      <c r="AF359" s="148"/>
      <c r="AG359" s="148"/>
      <c r="AH359" s="148"/>
      <c r="AI359" s="148"/>
      <c r="AJ359" s="148"/>
      <c r="AK359" s="148"/>
      <c r="AL359" s="148"/>
      <c r="AM359" s="148"/>
      <c r="AN359" s="148"/>
      <c r="AO359" s="148"/>
      <c r="AP359" s="148"/>
      <c r="AQ359" s="148"/>
      <c r="AR359" s="148"/>
      <c r="AS359" s="148"/>
      <c r="AT359" s="47"/>
      <c r="AU359" s="47"/>
      <c r="AV359" s="47"/>
      <c r="AW359" s="47"/>
      <c r="AX359" s="47"/>
      <c r="AY359" s="47"/>
      <c r="AZ359" s="47"/>
      <c r="BA359" s="47"/>
      <c r="BB359" s="47"/>
      <c r="BC359" s="47"/>
      <c r="BD359" s="47"/>
      <c r="BE359" s="47"/>
      <c r="BF359" s="47"/>
      <c r="BG359" s="47"/>
      <c r="BH359" s="56"/>
    </row>
    <row r="360" spans="1:60" ht="18" customHeight="1" thickBot="1" x14ac:dyDescent="0.35">
      <c r="A360" s="157">
        <v>3150</v>
      </c>
      <c r="B360" s="49" t="s">
        <v>238</v>
      </c>
      <c r="C360" s="255"/>
      <c r="D360" s="256"/>
      <c r="E360" s="255"/>
      <c r="F360" s="387"/>
      <c r="G360" s="353"/>
      <c r="H360" s="406"/>
      <c r="I360" s="407"/>
      <c r="J360" s="387"/>
      <c r="K360" s="353"/>
      <c r="L360" s="147"/>
      <c r="M360" s="147"/>
      <c r="N360" s="251">
        <f t="shared" si="20"/>
        <v>0</v>
      </c>
      <c r="O360" s="148"/>
      <c r="P360" s="148"/>
      <c r="Q360" s="148"/>
      <c r="R360" s="148"/>
      <c r="S360" s="148"/>
      <c r="T360" s="148"/>
      <c r="U360" s="148"/>
      <c r="V360" s="148"/>
      <c r="W360" s="148"/>
      <c r="X360" s="148"/>
      <c r="Y360" s="148"/>
      <c r="Z360" s="148"/>
      <c r="AA360" s="148"/>
      <c r="AB360" s="148"/>
      <c r="AC360" s="148"/>
      <c r="AD360" s="148"/>
      <c r="AE360" s="148"/>
      <c r="AF360" s="148"/>
      <c r="AG360" s="148"/>
      <c r="AH360" s="148"/>
      <c r="AI360" s="148"/>
      <c r="AJ360" s="148"/>
      <c r="AK360" s="148"/>
      <c r="AL360" s="148"/>
      <c r="AM360" s="148"/>
      <c r="AN360" s="148"/>
      <c r="AO360" s="148"/>
      <c r="AP360" s="148"/>
      <c r="AQ360" s="148"/>
      <c r="AR360" s="148"/>
      <c r="AS360" s="148"/>
      <c r="AT360" s="47"/>
      <c r="AU360" s="47"/>
      <c r="AV360" s="47"/>
      <c r="AW360" s="47"/>
      <c r="AX360" s="47"/>
      <c r="AY360" s="47"/>
      <c r="AZ360" s="47"/>
      <c r="BA360" s="47"/>
      <c r="BB360" s="47"/>
      <c r="BC360" s="47"/>
      <c r="BD360" s="47"/>
      <c r="BE360" s="47"/>
      <c r="BF360" s="47"/>
      <c r="BG360" s="47"/>
      <c r="BH360" s="56"/>
    </row>
    <row r="361" spans="1:60" ht="30.75" customHeight="1" thickBot="1" x14ac:dyDescent="0.35">
      <c r="A361" s="157">
        <v>3160</v>
      </c>
      <c r="B361" s="49" t="s">
        <v>239</v>
      </c>
      <c r="C361" s="255"/>
      <c r="D361" s="256"/>
      <c r="E361" s="255"/>
      <c r="F361" s="387"/>
      <c r="G361" s="353"/>
      <c r="H361" s="406"/>
      <c r="I361" s="407"/>
      <c r="J361" s="387"/>
      <c r="K361" s="353"/>
      <c r="L361" s="147"/>
      <c r="M361" s="147"/>
      <c r="N361" s="251">
        <f t="shared" si="20"/>
        <v>0</v>
      </c>
      <c r="O361" s="148"/>
      <c r="P361" s="148"/>
      <c r="Q361" s="148"/>
      <c r="R361" s="148"/>
      <c r="S361" s="148"/>
      <c r="T361" s="148"/>
      <c r="U361" s="148"/>
      <c r="V361" s="148"/>
      <c r="W361" s="148"/>
      <c r="X361" s="148"/>
      <c r="Y361" s="148"/>
      <c r="Z361" s="148"/>
      <c r="AA361" s="148"/>
      <c r="AB361" s="148"/>
      <c r="AC361" s="148"/>
      <c r="AD361" s="148"/>
      <c r="AE361" s="148"/>
      <c r="AF361" s="148"/>
      <c r="AG361" s="148"/>
      <c r="AH361" s="148"/>
      <c r="AI361" s="148"/>
      <c r="AJ361" s="148"/>
      <c r="AK361" s="148"/>
      <c r="AL361" s="148"/>
      <c r="AM361" s="148"/>
      <c r="AN361" s="148"/>
      <c r="AO361" s="148"/>
      <c r="AP361" s="148"/>
      <c r="AQ361" s="148"/>
      <c r="AR361" s="148"/>
      <c r="AS361" s="148"/>
      <c r="AT361" s="47"/>
      <c r="AU361" s="47"/>
      <c r="AV361" s="47"/>
      <c r="AW361" s="47"/>
      <c r="AX361" s="47"/>
      <c r="AY361" s="47"/>
      <c r="AZ361" s="47"/>
      <c r="BA361" s="47"/>
      <c r="BB361" s="47"/>
      <c r="BC361" s="47"/>
      <c r="BD361" s="47"/>
      <c r="BE361" s="47"/>
      <c r="BF361" s="47"/>
      <c r="BG361" s="47"/>
      <c r="BH361" s="56"/>
    </row>
    <row r="362" spans="1:60" ht="18" customHeight="1" thickBot="1" x14ac:dyDescent="0.35">
      <c r="A362" s="157">
        <v>3200</v>
      </c>
      <c r="B362" s="49" t="s">
        <v>240</v>
      </c>
      <c r="C362" s="257"/>
      <c r="D362" s="250"/>
      <c r="E362" s="257">
        <f>E363+E364+E365+E366</f>
        <v>0</v>
      </c>
      <c r="F362" s="387"/>
      <c r="G362" s="353"/>
      <c r="H362" s="406"/>
      <c r="I362" s="407"/>
      <c r="J362" s="387"/>
      <c r="K362" s="353"/>
      <c r="L362" s="147"/>
      <c r="M362" s="147"/>
      <c r="N362" s="251">
        <f t="shared" si="20"/>
        <v>0</v>
      </c>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8"/>
      <c r="AK362" s="148"/>
      <c r="AL362" s="148"/>
      <c r="AM362" s="148"/>
      <c r="AN362" s="148"/>
      <c r="AO362" s="148"/>
      <c r="AP362" s="148"/>
      <c r="AQ362" s="148"/>
      <c r="AR362" s="148"/>
      <c r="AS362" s="148"/>
      <c r="AT362" s="47"/>
      <c r="AU362" s="47"/>
      <c r="AV362" s="47"/>
      <c r="AW362" s="47"/>
      <c r="AX362" s="47"/>
      <c r="AY362" s="47"/>
      <c r="AZ362" s="47"/>
      <c r="BA362" s="47"/>
      <c r="BB362" s="47"/>
      <c r="BC362" s="47"/>
      <c r="BD362" s="47"/>
      <c r="BE362" s="47"/>
      <c r="BF362" s="47"/>
      <c r="BG362" s="47"/>
      <c r="BH362" s="56"/>
    </row>
    <row r="363" spans="1:60" ht="30" customHeight="1" thickBot="1" x14ac:dyDescent="0.35">
      <c r="A363" s="157">
        <v>3210</v>
      </c>
      <c r="B363" s="49" t="s">
        <v>241</v>
      </c>
      <c r="C363" s="255"/>
      <c r="D363" s="256"/>
      <c r="E363" s="255"/>
      <c r="F363" s="387"/>
      <c r="G363" s="353"/>
      <c r="H363" s="406"/>
      <c r="I363" s="407"/>
      <c r="J363" s="387"/>
      <c r="K363" s="353"/>
      <c r="L363" s="147"/>
      <c r="M363" s="147"/>
      <c r="N363" s="251">
        <f t="shared" si="20"/>
        <v>0</v>
      </c>
      <c r="O363" s="148"/>
      <c r="P363" s="148"/>
      <c r="Q363" s="148"/>
      <c r="R363" s="148"/>
      <c r="S363" s="148"/>
      <c r="T363" s="148"/>
      <c r="U363" s="148"/>
      <c r="V363" s="148"/>
      <c r="W363" s="148"/>
      <c r="X363" s="148"/>
      <c r="Y363" s="148"/>
      <c r="Z363" s="148"/>
      <c r="AA363" s="148"/>
      <c r="AB363" s="148"/>
      <c r="AC363" s="148"/>
      <c r="AD363" s="148"/>
      <c r="AE363" s="148"/>
      <c r="AF363" s="148"/>
      <c r="AG363" s="148"/>
      <c r="AH363" s="148"/>
      <c r="AI363" s="148"/>
      <c r="AJ363" s="148"/>
      <c r="AK363" s="148"/>
      <c r="AL363" s="148"/>
      <c r="AM363" s="148"/>
      <c r="AN363" s="148"/>
      <c r="AO363" s="148"/>
      <c r="AP363" s="148"/>
      <c r="AQ363" s="148"/>
      <c r="AR363" s="148"/>
      <c r="AS363" s="148"/>
      <c r="AT363" s="47"/>
      <c r="AU363" s="47"/>
      <c r="AV363" s="47"/>
      <c r="AW363" s="47"/>
      <c r="AX363" s="47"/>
      <c r="AY363" s="47"/>
      <c r="AZ363" s="47"/>
      <c r="BA363" s="47"/>
      <c r="BB363" s="47"/>
      <c r="BC363" s="47"/>
      <c r="BD363" s="47"/>
      <c r="BE363" s="47"/>
      <c r="BF363" s="47"/>
      <c r="BG363" s="47"/>
      <c r="BH363" s="56"/>
    </row>
    <row r="364" spans="1:60" ht="36" customHeight="1" thickBot="1" x14ac:dyDescent="0.35">
      <c r="A364" s="157">
        <v>3220</v>
      </c>
      <c r="B364" s="49" t="s">
        <v>242</v>
      </c>
      <c r="C364" s="255"/>
      <c r="D364" s="256"/>
      <c r="E364" s="255"/>
      <c r="F364" s="387"/>
      <c r="G364" s="353"/>
      <c r="H364" s="406"/>
      <c r="I364" s="407"/>
      <c r="J364" s="387"/>
      <c r="K364" s="353"/>
      <c r="L364" s="147"/>
      <c r="M364" s="147"/>
      <c r="N364" s="251">
        <f t="shared" si="20"/>
        <v>0</v>
      </c>
      <c r="O364" s="148"/>
      <c r="P364" s="148"/>
      <c r="Q364" s="148"/>
      <c r="R364" s="148"/>
      <c r="S364" s="148"/>
      <c r="T364" s="148"/>
      <c r="U364" s="148"/>
      <c r="V364" s="148"/>
      <c r="W364" s="148"/>
      <c r="X364" s="148"/>
      <c r="Y364" s="148"/>
      <c r="Z364" s="148"/>
      <c r="AA364" s="148"/>
      <c r="AB364" s="148"/>
      <c r="AC364" s="148"/>
      <c r="AD364" s="148"/>
      <c r="AE364" s="148"/>
      <c r="AF364" s="148"/>
      <c r="AG364" s="148"/>
      <c r="AH364" s="148"/>
      <c r="AI364" s="148"/>
      <c r="AJ364" s="148"/>
      <c r="AK364" s="148"/>
      <c r="AL364" s="148"/>
      <c r="AM364" s="148"/>
      <c r="AN364" s="148"/>
      <c r="AO364" s="148"/>
      <c r="AP364" s="148"/>
      <c r="AQ364" s="148"/>
      <c r="AR364" s="148"/>
      <c r="AS364" s="148"/>
      <c r="AT364" s="47"/>
      <c r="AU364" s="47"/>
      <c r="AV364" s="47"/>
      <c r="AW364" s="47"/>
      <c r="AX364" s="47"/>
      <c r="AY364" s="47"/>
      <c r="AZ364" s="47"/>
      <c r="BA364" s="47"/>
      <c r="BB364" s="47"/>
      <c r="BC364" s="47"/>
      <c r="BD364" s="47"/>
      <c r="BE364" s="47"/>
      <c r="BF364" s="47"/>
      <c r="BG364" s="47"/>
      <c r="BH364" s="56"/>
    </row>
    <row r="365" spans="1:60" ht="34.950000000000003" customHeight="1" thickBot="1" x14ac:dyDescent="0.35">
      <c r="A365" s="157">
        <v>3230</v>
      </c>
      <c r="B365" s="49" t="s">
        <v>243</v>
      </c>
      <c r="C365" s="255"/>
      <c r="D365" s="256"/>
      <c r="E365" s="255"/>
      <c r="F365" s="387"/>
      <c r="G365" s="353"/>
      <c r="H365" s="406"/>
      <c r="I365" s="407"/>
      <c r="J365" s="387"/>
      <c r="K365" s="353"/>
      <c r="L365" s="147"/>
      <c r="M365" s="147"/>
      <c r="N365" s="251">
        <f t="shared" si="20"/>
        <v>0</v>
      </c>
      <c r="O365" s="148"/>
      <c r="P365" s="148"/>
      <c r="Q365" s="148"/>
      <c r="R365" s="148"/>
      <c r="S365" s="148"/>
      <c r="T365" s="148"/>
      <c r="U365" s="148"/>
      <c r="V365" s="148"/>
      <c r="W365" s="148"/>
      <c r="X365" s="148"/>
      <c r="Y365" s="148"/>
      <c r="Z365" s="148"/>
      <c r="AA365" s="148"/>
      <c r="AB365" s="148"/>
      <c r="AC365" s="148"/>
      <c r="AD365" s="148"/>
      <c r="AE365" s="148"/>
      <c r="AF365" s="148"/>
      <c r="AG365" s="148"/>
      <c r="AH365" s="148"/>
      <c r="AI365" s="148"/>
      <c r="AJ365" s="148"/>
      <c r="AK365" s="148"/>
      <c r="AL365" s="148"/>
      <c r="AM365" s="148"/>
      <c r="AN365" s="148"/>
      <c r="AO365" s="148"/>
      <c r="AP365" s="148"/>
      <c r="AQ365" s="148"/>
      <c r="AR365" s="148"/>
      <c r="AS365" s="148"/>
      <c r="AT365" s="47"/>
      <c r="AU365" s="47"/>
      <c r="AV365" s="47"/>
      <c r="AW365" s="47"/>
      <c r="AX365" s="47"/>
      <c r="AY365" s="47"/>
      <c r="AZ365" s="47"/>
      <c r="BA365" s="47"/>
      <c r="BB365" s="47"/>
      <c r="BC365" s="47"/>
      <c r="BD365" s="47"/>
      <c r="BE365" s="47"/>
      <c r="BF365" s="47"/>
      <c r="BG365" s="47"/>
      <c r="BH365" s="56"/>
    </row>
    <row r="366" spans="1:60" ht="18" customHeight="1" thickBot="1" x14ac:dyDescent="0.35">
      <c r="A366" s="157">
        <v>3240</v>
      </c>
      <c r="B366" s="49" t="s">
        <v>244</v>
      </c>
      <c r="C366" s="417"/>
      <c r="D366" s="418"/>
      <c r="E366" s="255"/>
      <c r="F366" s="387"/>
      <c r="G366" s="353"/>
      <c r="H366" s="406"/>
      <c r="I366" s="407"/>
      <c r="J366" s="387"/>
      <c r="K366" s="353"/>
      <c r="L366" s="147"/>
      <c r="M366" s="147"/>
      <c r="N366" s="251">
        <f t="shared" si="20"/>
        <v>0</v>
      </c>
      <c r="O366" s="148"/>
      <c r="P366" s="148"/>
      <c r="Q366" s="148"/>
      <c r="R366" s="148"/>
      <c r="S366" s="148"/>
      <c r="T366" s="148"/>
      <c r="U366" s="148"/>
      <c r="V366" s="148"/>
      <c r="W366" s="148"/>
      <c r="X366" s="148"/>
      <c r="Y366" s="148"/>
      <c r="Z366" s="148"/>
      <c r="AA366" s="148"/>
      <c r="AB366" s="148"/>
      <c r="AC366" s="148"/>
      <c r="AD366" s="148"/>
      <c r="AE366" s="148"/>
      <c r="AF366" s="148"/>
      <c r="AG366" s="148"/>
      <c r="AH366" s="148"/>
      <c r="AI366" s="148"/>
      <c r="AJ366" s="148"/>
      <c r="AK366" s="148"/>
      <c r="AL366" s="148"/>
      <c r="AM366" s="148"/>
      <c r="AN366" s="148"/>
      <c r="AO366" s="148"/>
      <c r="AP366" s="148"/>
      <c r="AQ366" s="148"/>
      <c r="AR366" s="148"/>
      <c r="AS366" s="148"/>
      <c r="AT366" s="47"/>
      <c r="AU366" s="47"/>
      <c r="AV366" s="47"/>
      <c r="AW366" s="47"/>
      <c r="AX366" s="47"/>
      <c r="AY366" s="47"/>
      <c r="AZ366" s="47"/>
      <c r="BA366" s="47"/>
      <c r="BB366" s="47"/>
      <c r="BC366" s="47"/>
      <c r="BD366" s="47"/>
      <c r="BE366" s="47"/>
      <c r="BF366" s="47"/>
      <c r="BG366" s="47"/>
      <c r="BH366" s="56"/>
    </row>
    <row r="367" spans="1:60" ht="18" customHeight="1" thickBot="1" x14ac:dyDescent="0.35">
      <c r="A367" s="147"/>
      <c r="B367" s="49" t="s">
        <v>85</v>
      </c>
      <c r="C367" s="262">
        <f>C315+C317+C319+C320+C322+C323+C325+C345</f>
        <v>3986310</v>
      </c>
      <c r="D367" s="263"/>
      <c r="E367" s="257">
        <f>E313+E318+E345</f>
        <v>3379464.9299999997</v>
      </c>
      <c r="F367" s="387"/>
      <c r="G367" s="353"/>
      <c r="H367" s="406"/>
      <c r="I367" s="407"/>
      <c r="J367" s="387"/>
      <c r="K367" s="353"/>
      <c r="L367" s="147"/>
      <c r="M367" s="147"/>
      <c r="N367" s="251">
        <f t="shared" si="20"/>
        <v>3379464.9299999997</v>
      </c>
      <c r="O367" s="148"/>
      <c r="P367" s="148"/>
      <c r="Q367" s="148"/>
      <c r="R367" s="148"/>
      <c r="S367" s="148"/>
      <c r="T367" s="148"/>
      <c r="U367" s="148"/>
      <c r="V367" s="148"/>
      <c r="W367" s="148"/>
      <c r="X367" s="148"/>
      <c r="Y367" s="148"/>
      <c r="Z367" s="148"/>
      <c r="AA367" s="148"/>
      <c r="AB367" s="148"/>
      <c r="AC367" s="148"/>
      <c r="AD367" s="148"/>
      <c r="AE367" s="148"/>
      <c r="AF367" s="148"/>
      <c r="AG367" s="148"/>
      <c r="AH367" s="148"/>
      <c r="AI367" s="148"/>
      <c r="AJ367" s="148"/>
      <c r="AK367" s="148"/>
      <c r="AL367" s="148"/>
      <c r="AM367" s="148"/>
      <c r="AN367" s="148"/>
      <c r="AO367" s="148"/>
      <c r="AP367" s="148"/>
      <c r="AQ367" s="148"/>
      <c r="AR367" s="148"/>
      <c r="AS367" s="148"/>
      <c r="AT367" s="47"/>
      <c r="AU367" s="47"/>
      <c r="AV367" s="47"/>
      <c r="AW367" s="47"/>
      <c r="AX367" s="47"/>
      <c r="AY367" s="47"/>
      <c r="AZ367" s="47"/>
      <c r="BA367" s="47"/>
      <c r="BB367" s="47"/>
      <c r="BC367" s="47"/>
      <c r="BD367" s="47"/>
      <c r="BE367" s="47"/>
      <c r="BF367" s="47"/>
      <c r="BG367" s="47"/>
      <c r="BH367" s="56"/>
    </row>
    <row r="368" spans="1:60" ht="7.95" customHeight="1" x14ac:dyDescent="0.3">
      <c r="A368" s="47"/>
      <c r="B368" s="148"/>
      <c r="C368" s="47"/>
      <c r="D368" s="47"/>
      <c r="E368" s="47"/>
      <c r="F368" s="47"/>
      <c r="G368" s="47"/>
      <c r="H368" s="221"/>
      <c r="I368" s="221"/>
      <c r="J368" s="47"/>
      <c r="K368" s="47"/>
      <c r="L368" s="148"/>
      <c r="M368" s="148"/>
      <c r="N368" s="148"/>
      <c r="O368" s="148"/>
      <c r="P368" s="148"/>
      <c r="Q368" s="148"/>
      <c r="R368" s="148"/>
      <c r="S368" s="148"/>
      <c r="T368" s="148"/>
      <c r="U368" s="148"/>
      <c r="V368" s="148"/>
      <c r="W368" s="148"/>
      <c r="X368" s="148"/>
      <c r="Y368" s="148"/>
      <c r="Z368" s="148"/>
      <c r="AA368" s="148"/>
      <c r="AB368" s="148"/>
      <c r="AC368" s="148"/>
      <c r="AD368" s="148"/>
      <c r="AE368" s="148"/>
      <c r="AF368" s="148"/>
      <c r="AG368" s="148"/>
      <c r="AH368" s="148"/>
      <c r="AI368" s="148"/>
      <c r="AJ368" s="148"/>
      <c r="AK368" s="148"/>
      <c r="AL368" s="148"/>
      <c r="AM368" s="148"/>
      <c r="AN368" s="148"/>
      <c r="AO368" s="148"/>
      <c r="AP368" s="148"/>
      <c r="AQ368" s="148"/>
      <c r="AR368" s="148"/>
      <c r="AS368" s="148"/>
      <c r="AT368" s="47"/>
      <c r="AU368" s="47"/>
      <c r="AV368" s="47"/>
      <c r="AW368" s="47"/>
      <c r="AX368" s="47"/>
      <c r="AY368" s="47"/>
      <c r="AZ368" s="47"/>
      <c r="BA368" s="47"/>
      <c r="BB368" s="47"/>
      <c r="BC368" s="47"/>
      <c r="BD368" s="47"/>
      <c r="BE368" s="47"/>
      <c r="BF368" s="47"/>
      <c r="BG368" s="47"/>
      <c r="BH368" s="56"/>
    </row>
    <row r="369" spans="1:60" ht="15.75" customHeight="1" x14ac:dyDescent="0.3">
      <c r="A369" s="287" t="s">
        <v>245</v>
      </c>
      <c r="B369" s="287"/>
      <c r="C369" s="287"/>
      <c r="D369" s="287"/>
      <c r="E369" s="287"/>
      <c r="F369" s="287"/>
      <c r="G369" s="287"/>
      <c r="H369" s="287"/>
      <c r="I369" s="287"/>
      <c r="J369" s="287"/>
      <c r="K369" s="287"/>
      <c r="L369" s="54"/>
      <c r="M369" s="54"/>
      <c r="N369" s="54"/>
      <c r="O369" s="148"/>
      <c r="P369" s="148"/>
      <c r="Q369" s="148"/>
      <c r="R369" s="148"/>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5"/>
      <c r="AT369" s="55"/>
      <c r="AU369" s="55"/>
      <c r="AV369" s="55"/>
      <c r="AW369" s="55"/>
      <c r="AX369" s="55"/>
      <c r="AY369" s="55"/>
      <c r="AZ369" s="55"/>
      <c r="BA369" s="55"/>
      <c r="BB369" s="55"/>
      <c r="BC369" s="55"/>
      <c r="BD369" s="55"/>
      <c r="BE369" s="55"/>
      <c r="BF369" s="55"/>
      <c r="BG369" s="55"/>
      <c r="BH369" s="409"/>
    </row>
    <row r="370" spans="1:60" ht="17.25" customHeight="1" thickBot="1" x14ac:dyDescent="0.35">
      <c r="A370" s="187"/>
      <c r="B370" s="56"/>
      <c r="C370" s="56"/>
      <c r="D370" s="56"/>
      <c r="E370" s="56"/>
      <c r="F370" s="56"/>
      <c r="G370" s="56"/>
      <c r="H370" s="56"/>
      <c r="I370" s="56"/>
      <c r="J370" s="56"/>
      <c r="K370" s="56"/>
      <c r="L370" s="56"/>
      <c r="M370" s="354" t="s">
        <v>33</v>
      </c>
      <c r="N370" s="354"/>
      <c r="O370" s="148"/>
      <c r="P370" s="148"/>
      <c r="Q370" s="148"/>
      <c r="R370" s="148"/>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c r="BB370" s="56"/>
      <c r="BC370" s="56"/>
      <c r="BD370" s="56"/>
      <c r="BE370" s="56"/>
      <c r="BF370" s="56"/>
      <c r="BG370" s="56"/>
      <c r="BH370" s="409"/>
    </row>
    <row r="371" spans="1:60" ht="16.5" customHeight="1" thickTop="1" thickBot="1" x14ac:dyDescent="0.35">
      <c r="A371" s="425" t="s">
        <v>198</v>
      </c>
      <c r="B371" s="388" t="s">
        <v>35</v>
      </c>
      <c r="C371" s="401"/>
      <c r="D371" s="387" t="s">
        <v>246</v>
      </c>
      <c r="E371" s="352"/>
      <c r="F371" s="352"/>
      <c r="G371" s="352"/>
      <c r="H371" s="352"/>
      <c r="I371" s="428" t="s">
        <v>161</v>
      </c>
      <c r="J371" s="429"/>
      <c r="K371" s="429"/>
      <c r="L371" s="429"/>
      <c r="M371" s="429"/>
      <c r="N371" s="430"/>
      <c r="O371" s="148"/>
      <c r="P371" s="148"/>
      <c r="Q371" s="148"/>
      <c r="R371" s="148"/>
      <c r="S371" s="148"/>
      <c r="T371" s="148"/>
      <c r="U371" s="148"/>
      <c r="V371" s="148"/>
      <c r="W371" s="148"/>
      <c r="X371" s="148"/>
      <c r="Y371" s="148"/>
      <c r="Z371" s="148"/>
      <c r="AA371" s="148"/>
      <c r="AB371" s="148"/>
      <c r="AC371" s="148"/>
      <c r="AD371" s="148"/>
      <c r="AE371" s="148"/>
      <c r="AF371" s="148"/>
      <c r="AG371" s="148"/>
      <c r="AH371" s="148"/>
      <c r="AI371" s="148"/>
      <c r="AJ371" s="148"/>
      <c r="AK371" s="148"/>
      <c r="AL371" s="148"/>
      <c r="AM371" s="338"/>
      <c r="AN371" s="338"/>
      <c r="AO371" s="338"/>
      <c r="AP371" s="338"/>
      <c r="AQ371" s="338"/>
      <c r="AR371" s="338"/>
      <c r="AS371" s="338"/>
      <c r="AT371" s="338"/>
      <c r="AU371" s="338"/>
      <c r="AV371" s="338"/>
      <c r="AW371" s="338"/>
      <c r="AX371" s="338"/>
      <c r="AY371" s="338"/>
      <c r="AZ371" s="338"/>
      <c r="BA371" s="338"/>
      <c r="BB371" s="338"/>
      <c r="BC371" s="338"/>
      <c r="BD371" s="338"/>
      <c r="BE371" s="338"/>
      <c r="BF371" s="338"/>
      <c r="BG371" s="386"/>
      <c r="BH371" s="386"/>
    </row>
    <row r="372" spans="1:60" ht="52.2" customHeight="1" thickTop="1" thickBot="1" x14ac:dyDescent="0.35">
      <c r="A372" s="426"/>
      <c r="B372" s="389"/>
      <c r="C372" s="338"/>
      <c r="D372" s="188" t="s">
        <v>247</v>
      </c>
      <c r="E372" s="431" t="s">
        <v>248</v>
      </c>
      <c r="F372" s="419" t="s">
        <v>249</v>
      </c>
      <c r="G372" s="420"/>
      <c r="H372" s="188" t="s">
        <v>250</v>
      </c>
      <c r="I372" s="188" t="s">
        <v>251</v>
      </c>
      <c r="J372" s="421" t="s">
        <v>252</v>
      </c>
      <c r="K372" s="423" t="s">
        <v>249</v>
      </c>
      <c r="L372" s="424"/>
      <c r="M372" s="389" t="s">
        <v>253</v>
      </c>
      <c r="N372" s="360"/>
      <c r="O372" s="148"/>
      <c r="P372" s="148"/>
      <c r="Q372" s="148"/>
      <c r="R372" s="148"/>
      <c r="S372" s="148"/>
      <c r="T372" s="148"/>
      <c r="U372" s="148"/>
      <c r="V372" s="148"/>
      <c r="W372" s="148"/>
      <c r="X372" s="148"/>
      <c r="Y372" s="148"/>
      <c r="Z372" s="148"/>
      <c r="AA372" s="148"/>
      <c r="AB372" s="148"/>
      <c r="AC372" s="148"/>
      <c r="AD372" s="148"/>
      <c r="AE372" s="148"/>
      <c r="AF372" s="148"/>
      <c r="AG372" s="148"/>
      <c r="AH372" s="148"/>
      <c r="AI372" s="148"/>
      <c r="AJ372" s="148"/>
      <c r="AK372" s="148"/>
      <c r="AL372" s="148"/>
      <c r="AM372" s="148"/>
      <c r="AN372" s="148"/>
      <c r="AO372" s="148"/>
      <c r="AP372" s="148"/>
      <c r="AQ372" s="148"/>
      <c r="AR372" s="148"/>
      <c r="AS372" s="148"/>
      <c r="AT372" s="148"/>
      <c r="AU372" s="148"/>
      <c r="AV372" s="148"/>
      <c r="AW372" s="148"/>
      <c r="AX372" s="148"/>
      <c r="AY372" s="148"/>
      <c r="AZ372" s="148"/>
      <c r="BA372" s="148"/>
      <c r="BB372" s="148"/>
      <c r="BC372" s="148"/>
      <c r="BD372" s="148"/>
      <c r="BE372" s="148"/>
      <c r="BF372" s="148"/>
      <c r="BG372" s="386"/>
      <c r="BH372" s="386"/>
    </row>
    <row r="373" spans="1:60" ht="36" customHeight="1" x14ac:dyDescent="0.3">
      <c r="A373" s="426"/>
      <c r="B373" s="389"/>
      <c r="C373" s="338"/>
      <c r="D373" s="188"/>
      <c r="E373" s="292"/>
      <c r="F373" s="264" t="s">
        <v>39</v>
      </c>
      <c r="G373" s="264" t="s">
        <v>40</v>
      </c>
      <c r="H373" s="188" t="s">
        <v>254</v>
      </c>
      <c r="I373" s="188"/>
      <c r="J373" s="337"/>
      <c r="K373" s="188" t="s">
        <v>39</v>
      </c>
      <c r="L373" s="188" t="s">
        <v>40</v>
      </c>
      <c r="M373" s="389"/>
      <c r="N373" s="360"/>
      <c r="O373" s="148"/>
      <c r="P373" s="148"/>
      <c r="Q373" s="148"/>
      <c r="R373" s="148"/>
      <c r="S373" s="148"/>
      <c r="T373" s="148"/>
      <c r="U373" s="148"/>
      <c r="V373" s="148"/>
      <c r="W373" s="148"/>
      <c r="X373" s="148"/>
      <c r="Y373" s="148"/>
      <c r="Z373" s="148"/>
      <c r="AA373" s="148"/>
      <c r="AB373" s="148"/>
      <c r="AC373" s="148"/>
      <c r="AD373" s="148"/>
      <c r="AE373" s="148"/>
      <c r="AF373" s="148"/>
      <c r="AG373" s="148"/>
      <c r="AH373" s="148"/>
      <c r="AI373" s="148"/>
      <c r="AJ373" s="148"/>
      <c r="AK373" s="148"/>
      <c r="AL373" s="148"/>
      <c r="AM373" s="148"/>
      <c r="AN373" s="148"/>
      <c r="AO373" s="148"/>
      <c r="AP373" s="148"/>
      <c r="AQ373" s="148"/>
      <c r="AR373" s="148"/>
      <c r="AS373" s="148"/>
      <c r="AT373" s="148"/>
      <c r="AU373" s="148"/>
      <c r="AV373" s="148"/>
      <c r="AW373" s="148"/>
      <c r="AX373" s="148"/>
      <c r="AY373" s="148"/>
      <c r="AZ373" s="148"/>
      <c r="BA373" s="148"/>
      <c r="BB373" s="148"/>
      <c r="BC373" s="148"/>
      <c r="BD373" s="148"/>
      <c r="BE373" s="148"/>
      <c r="BF373" s="148"/>
      <c r="BG373" s="386"/>
      <c r="BH373" s="386"/>
    </row>
    <row r="374" spans="1:60" ht="27.6" customHeight="1" thickBot="1" x14ac:dyDescent="0.35">
      <c r="A374" s="427"/>
      <c r="B374" s="390"/>
      <c r="C374" s="402"/>
      <c r="D374" s="188"/>
      <c r="E374" s="432"/>
      <c r="F374" s="188" t="s">
        <v>255</v>
      </c>
      <c r="G374" s="188" t="s">
        <v>255</v>
      </c>
      <c r="H374" s="265"/>
      <c r="I374" s="188"/>
      <c r="J374" s="422"/>
      <c r="K374" s="188" t="s">
        <v>255</v>
      </c>
      <c r="L374" s="188" t="s">
        <v>255</v>
      </c>
      <c r="M374" s="390"/>
      <c r="N374" s="361"/>
      <c r="O374" s="148"/>
      <c r="P374" s="148"/>
      <c r="Q374" s="148"/>
      <c r="R374" s="148"/>
      <c r="S374" s="148"/>
      <c r="T374" s="148"/>
      <c r="U374" s="148"/>
      <c r="V374" s="148"/>
      <c r="W374" s="148"/>
      <c r="X374" s="148"/>
      <c r="Y374" s="148"/>
      <c r="Z374" s="148"/>
      <c r="AA374" s="148"/>
      <c r="AB374" s="148"/>
      <c r="AC374" s="148"/>
      <c r="AD374" s="148"/>
      <c r="AE374" s="148"/>
      <c r="AF374" s="148"/>
      <c r="AG374" s="148"/>
      <c r="AH374" s="201"/>
      <c r="AI374" s="201"/>
      <c r="AJ374" s="201"/>
      <c r="AK374" s="201"/>
      <c r="AL374" s="201"/>
      <c r="AM374" s="148"/>
      <c r="AN374" s="148"/>
      <c r="AO374" s="148"/>
      <c r="AP374" s="148"/>
      <c r="AQ374" s="148"/>
      <c r="AR374" s="201"/>
      <c r="AS374" s="201"/>
      <c r="AT374" s="201"/>
      <c r="AU374" s="201"/>
      <c r="AV374" s="201"/>
      <c r="AW374" s="148"/>
      <c r="AX374" s="148"/>
      <c r="AY374" s="148"/>
      <c r="AZ374" s="148"/>
      <c r="BA374" s="148"/>
      <c r="BB374" s="148"/>
      <c r="BC374" s="148"/>
      <c r="BD374" s="148"/>
      <c r="BE374" s="201"/>
      <c r="BF374" s="201"/>
      <c r="BG374" s="386"/>
      <c r="BH374" s="386"/>
    </row>
    <row r="375" spans="1:60" ht="16.2" thickBot="1" x14ac:dyDescent="0.35">
      <c r="A375" s="157">
        <v>1</v>
      </c>
      <c r="B375" s="387">
        <v>2</v>
      </c>
      <c r="C375" s="353"/>
      <c r="D375" s="157">
        <v>3</v>
      </c>
      <c r="E375" s="157">
        <v>4</v>
      </c>
      <c r="F375" s="157">
        <v>5</v>
      </c>
      <c r="G375" s="157">
        <v>6</v>
      </c>
      <c r="H375" s="157">
        <v>7</v>
      </c>
      <c r="I375" s="157">
        <v>8</v>
      </c>
      <c r="J375" s="157">
        <v>9</v>
      </c>
      <c r="K375" s="157">
        <v>10</v>
      </c>
      <c r="L375" s="157">
        <v>11</v>
      </c>
      <c r="M375" s="387">
        <v>12</v>
      </c>
      <c r="N375" s="353"/>
      <c r="O375" s="148"/>
      <c r="P375" s="148"/>
      <c r="Q375" s="148"/>
      <c r="R375" s="148"/>
      <c r="S375" s="148"/>
      <c r="T375" s="148"/>
      <c r="U375" s="148"/>
      <c r="V375" s="148"/>
      <c r="W375" s="148"/>
      <c r="X375" s="148"/>
      <c r="Y375" s="148"/>
      <c r="Z375" s="148"/>
      <c r="AA375" s="148"/>
      <c r="AB375" s="148"/>
      <c r="AC375" s="148"/>
      <c r="AD375" s="148"/>
      <c r="AE375" s="148"/>
      <c r="AF375" s="148"/>
      <c r="AG375" s="148"/>
      <c r="AH375" s="148"/>
      <c r="AI375" s="148"/>
      <c r="AJ375" s="148"/>
      <c r="AK375" s="148"/>
      <c r="AL375" s="148"/>
      <c r="AM375" s="148"/>
      <c r="AN375" s="148"/>
      <c r="AO375" s="148"/>
      <c r="AP375" s="148"/>
      <c r="AQ375" s="148"/>
      <c r="AR375" s="148"/>
      <c r="AS375" s="148"/>
      <c r="AT375" s="148"/>
      <c r="AU375" s="148"/>
      <c r="AV375" s="148"/>
      <c r="AW375" s="148"/>
      <c r="AX375" s="148"/>
      <c r="AY375" s="148"/>
      <c r="AZ375" s="148"/>
      <c r="BA375" s="148"/>
      <c r="BB375" s="148"/>
      <c r="BC375" s="148"/>
      <c r="BD375" s="148"/>
      <c r="BE375" s="148"/>
      <c r="BF375" s="148"/>
      <c r="BG375" s="386"/>
      <c r="BH375" s="386"/>
    </row>
    <row r="376" spans="1:60" ht="13.95" customHeight="1" thickBot="1" x14ac:dyDescent="0.35">
      <c r="A376" s="157">
        <v>2000</v>
      </c>
      <c r="B376" s="49" t="s">
        <v>208</v>
      </c>
      <c r="C376" s="50"/>
      <c r="D376" s="266">
        <f>D377+D382</f>
        <v>3119800</v>
      </c>
      <c r="E376" s="249">
        <f>E377+E382+E398+E401+E405+E409</f>
        <v>0</v>
      </c>
      <c r="F376" s="267"/>
      <c r="G376" s="147"/>
      <c r="H376" s="251">
        <f>D376-F376</f>
        <v>3119800</v>
      </c>
      <c r="I376" s="266">
        <f>I377+I382</f>
        <v>4092700</v>
      </c>
      <c r="J376" s="147"/>
      <c r="K376" s="267"/>
      <c r="L376" s="267"/>
      <c r="M376" s="205"/>
      <c r="N376" s="268">
        <f>I376-K376</f>
        <v>4092700</v>
      </c>
      <c r="O376" s="148"/>
      <c r="P376" s="148"/>
      <c r="Q376" s="148"/>
      <c r="R376" s="148"/>
      <c r="S376" s="148"/>
      <c r="T376" s="148"/>
      <c r="U376" s="148"/>
      <c r="V376" s="148"/>
      <c r="W376" s="148"/>
      <c r="X376" s="148"/>
      <c r="Y376" s="148"/>
      <c r="Z376" s="148"/>
      <c r="AA376" s="148"/>
      <c r="AB376" s="148"/>
      <c r="AC376" s="148"/>
      <c r="AD376" s="148"/>
      <c r="AE376" s="148"/>
      <c r="AF376" s="148"/>
      <c r="AG376" s="148"/>
      <c r="AH376" s="148"/>
      <c r="AI376" s="148"/>
      <c r="AJ376" s="148"/>
      <c r="AK376" s="148"/>
      <c r="AL376" s="148"/>
      <c r="AM376" s="148"/>
      <c r="AN376" s="148"/>
      <c r="AO376" s="148"/>
      <c r="AP376" s="148"/>
      <c r="AQ376" s="148"/>
      <c r="AR376" s="148"/>
      <c r="AS376" s="148"/>
      <c r="AT376" s="148"/>
      <c r="AU376" s="148"/>
      <c r="AV376" s="148"/>
      <c r="AW376" s="148"/>
      <c r="AX376" s="148"/>
      <c r="AY376" s="148"/>
      <c r="AZ376" s="148"/>
      <c r="BA376" s="148"/>
      <c r="BB376" s="148"/>
      <c r="BC376" s="148"/>
      <c r="BD376" s="148"/>
      <c r="BE376" s="148"/>
      <c r="BF376" s="148"/>
      <c r="BG376" s="187"/>
      <c r="BH376" s="187"/>
    </row>
    <row r="377" spans="1:60" ht="25.5" customHeight="1" thickBot="1" x14ac:dyDescent="0.35">
      <c r="A377" s="157">
        <v>2100</v>
      </c>
      <c r="B377" s="49" t="s">
        <v>209</v>
      </c>
      <c r="C377" s="50"/>
      <c r="D377" s="266">
        <f>D378+D381</f>
        <v>0</v>
      </c>
      <c r="E377" s="249">
        <f>E378+E381</f>
        <v>0</v>
      </c>
      <c r="F377" s="267"/>
      <c r="G377" s="147"/>
      <c r="H377" s="251">
        <f t="shared" ref="H377:H431" si="21">D377-F377</f>
        <v>0</v>
      </c>
      <c r="I377" s="251"/>
      <c r="J377" s="147"/>
      <c r="K377" s="267"/>
      <c r="L377" s="267"/>
      <c r="M377" s="205"/>
      <c r="N377" s="268">
        <f t="shared" ref="N377:N431" si="22">I377-K377</f>
        <v>0</v>
      </c>
      <c r="O377" s="148"/>
      <c r="P377" s="148"/>
      <c r="Q377" s="148"/>
      <c r="R377" s="148"/>
      <c r="S377" s="148"/>
      <c r="T377" s="148"/>
      <c r="U377" s="148"/>
      <c r="V377" s="148"/>
      <c r="W377" s="148"/>
      <c r="X377" s="148"/>
      <c r="Y377" s="148"/>
      <c r="Z377" s="148"/>
      <c r="AA377" s="148"/>
      <c r="AB377" s="148"/>
      <c r="AC377" s="148"/>
      <c r="AD377" s="148"/>
      <c r="AE377" s="148"/>
      <c r="AF377" s="148"/>
      <c r="AG377" s="148"/>
      <c r="AH377" s="148"/>
      <c r="AI377" s="148"/>
      <c r="AJ377" s="148"/>
      <c r="AK377" s="148"/>
      <c r="AL377" s="148"/>
      <c r="AM377" s="148"/>
      <c r="AN377" s="148"/>
      <c r="AO377" s="148"/>
      <c r="AP377" s="148"/>
      <c r="AQ377" s="148"/>
      <c r="AR377" s="148"/>
      <c r="AS377" s="148"/>
      <c r="AT377" s="148"/>
      <c r="AU377" s="148"/>
      <c r="AV377" s="148"/>
      <c r="AW377" s="148"/>
      <c r="AX377" s="148"/>
      <c r="AY377" s="148"/>
      <c r="AZ377" s="148"/>
      <c r="BA377" s="148"/>
      <c r="BB377" s="148"/>
      <c r="BC377" s="148"/>
      <c r="BD377" s="148"/>
      <c r="BE377" s="148"/>
      <c r="BF377" s="148"/>
      <c r="BG377" s="187"/>
      <c r="BH377" s="187"/>
    </row>
    <row r="378" spans="1:60" ht="13.95" customHeight="1" thickBot="1" x14ac:dyDescent="0.35">
      <c r="A378" s="157">
        <v>2110</v>
      </c>
      <c r="B378" s="49" t="s">
        <v>65</v>
      </c>
      <c r="C378" s="50"/>
      <c r="D378" s="266">
        <f>D379</f>
        <v>0</v>
      </c>
      <c r="E378" s="249">
        <f>E379+E380</f>
        <v>0</v>
      </c>
      <c r="F378" s="267"/>
      <c r="G378" s="147"/>
      <c r="H378" s="251">
        <f t="shared" si="21"/>
        <v>0</v>
      </c>
      <c r="I378" s="251"/>
      <c r="J378" s="147"/>
      <c r="K378" s="267"/>
      <c r="L378" s="267"/>
      <c r="M378" s="205"/>
      <c r="N378" s="268">
        <f t="shared" si="22"/>
        <v>0</v>
      </c>
      <c r="O378" s="148"/>
      <c r="P378" s="148"/>
      <c r="Q378" s="148"/>
      <c r="R378" s="148"/>
      <c r="S378" s="148"/>
      <c r="T378" s="148"/>
      <c r="U378" s="148"/>
      <c r="V378" s="148"/>
      <c r="W378" s="148"/>
      <c r="X378" s="148"/>
      <c r="Y378" s="148"/>
      <c r="Z378" s="148"/>
      <c r="AA378" s="148"/>
      <c r="AB378" s="148"/>
      <c r="AC378" s="148"/>
      <c r="AD378" s="148"/>
      <c r="AE378" s="148"/>
      <c r="AF378" s="148"/>
      <c r="AG378" s="148"/>
      <c r="AH378" s="148"/>
      <c r="AI378" s="148"/>
      <c r="AJ378" s="148"/>
      <c r="AK378" s="148"/>
      <c r="AL378" s="148"/>
      <c r="AM378" s="148"/>
      <c r="AN378" s="148"/>
      <c r="AO378" s="148"/>
      <c r="AP378" s="148"/>
      <c r="AQ378" s="148"/>
      <c r="AR378" s="148"/>
      <c r="AS378" s="148"/>
      <c r="AT378" s="148"/>
      <c r="AU378" s="148"/>
      <c r="AV378" s="148"/>
      <c r="AW378" s="148"/>
      <c r="AX378" s="148"/>
      <c r="AY378" s="148"/>
      <c r="AZ378" s="148"/>
      <c r="BA378" s="148"/>
      <c r="BB378" s="148"/>
      <c r="BC378" s="148"/>
      <c r="BD378" s="148"/>
      <c r="BE378" s="148"/>
      <c r="BF378" s="148"/>
      <c r="BG378" s="187"/>
      <c r="BH378" s="187"/>
    </row>
    <row r="379" spans="1:60" ht="13.95" customHeight="1" thickBot="1" x14ac:dyDescent="0.35">
      <c r="A379" s="157">
        <v>2111</v>
      </c>
      <c r="B379" s="49" t="s">
        <v>210</v>
      </c>
      <c r="C379" s="50"/>
      <c r="D379" s="266">
        <v>0</v>
      </c>
      <c r="E379" s="253"/>
      <c r="F379" s="267"/>
      <c r="G379" s="147"/>
      <c r="H379" s="251">
        <f t="shared" si="21"/>
        <v>0</v>
      </c>
      <c r="I379" s="251"/>
      <c r="J379" s="147"/>
      <c r="K379" s="267"/>
      <c r="L379" s="267"/>
      <c r="M379" s="205"/>
      <c r="N379" s="268">
        <f t="shared" si="22"/>
        <v>0</v>
      </c>
      <c r="O379" s="148"/>
      <c r="P379" s="148"/>
      <c r="Q379" s="148"/>
      <c r="R379" s="148"/>
      <c r="S379" s="148"/>
      <c r="T379" s="148"/>
      <c r="U379" s="148"/>
      <c r="V379" s="148"/>
      <c r="W379" s="148"/>
      <c r="X379" s="148"/>
      <c r="Y379" s="148"/>
      <c r="Z379" s="148"/>
      <c r="AA379" s="148"/>
      <c r="AB379" s="148"/>
      <c r="AC379" s="148"/>
      <c r="AD379" s="148"/>
      <c r="AE379" s="148"/>
      <c r="AF379" s="148"/>
      <c r="AG379" s="148"/>
      <c r="AH379" s="148"/>
      <c r="AI379" s="148"/>
      <c r="AJ379" s="148"/>
      <c r="AK379" s="148"/>
      <c r="AL379" s="148"/>
      <c r="AM379" s="148"/>
      <c r="AN379" s="148"/>
      <c r="AO379" s="148"/>
      <c r="AP379" s="148"/>
      <c r="AQ379" s="148"/>
      <c r="AR379" s="148"/>
      <c r="AS379" s="148"/>
      <c r="AT379" s="148"/>
      <c r="AU379" s="148"/>
      <c r="AV379" s="148"/>
      <c r="AW379" s="148"/>
      <c r="AX379" s="148"/>
      <c r="AY379" s="148"/>
      <c r="AZ379" s="148"/>
      <c r="BA379" s="148"/>
      <c r="BB379" s="148"/>
      <c r="BC379" s="148"/>
      <c r="BD379" s="148"/>
      <c r="BE379" s="148"/>
      <c r="BF379" s="148"/>
      <c r="BG379" s="187"/>
      <c r="BH379" s="187"/>
    </row>
    <row r="380" spans="1:60" ht="28.5" customHeight="1" thickBot="1" x14ac:dyDescent="0.35">
      <c r="A380" s="157">
        <v>2112</v>
      </c>
      <c r="B380" s="49" t="s">
        <v>211</v>
      </c>
      <c r="C380" s="50"/>
      <c r="D380" s="266"/>
      <c r="E380" s="255"/>
      <c r="F380" s="267"/>
      <c r="G380" s="147"/>
      <c r="H380" s="251">
        <f t="shared" si="21"/>
        <v>0</v>
      </c>
      <c r="I380" s="251"/>
      <c r="J380" s="147"/>
      <c r="K380" s="267"/>
      <c r="L380" s="267"/>
      <c r="M380" s="205"/>
      <c r="N380" s="268">
        <f t="shared" si="22"/>
        <v>0</v>
      </c>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87"/>
      <c r="BH380" s="187"/>
    </row>
    <row r="381" spans="1:60" ht="13.95" customHeight="1" thickBot="1" x14ac:dyDescent="0.35">
      <c r="A381" s="157">
        <v>2120</v>
      </c>
      <c r="B381" s="49" t="s">
        <v>66</v>
      </c>
      <c r="C381" s="50"/>
      <c r="D381" s="266">
        <v>0</v>
      </c>
      <c r="E381" s="253"/>
      <c r="F381" s="267"/>
      <c r="G381" s="147"/>
      <c r="H381" s="251">
        <f t="shared" si="21"/>
        <v>0</v>
      </c>
      <c r="I381" s="251"/>
      <c r="J381" s="147"/>
      <c r="K381" s="267"/>
      <c r="L381" s="267"/>
      <c r="M381" s="205"/>
      <c r="N381" s="268">
        <f t="shared" si="22"/>
        <v>0</v>
      </c>
      <c r="O381" s="148"/>
      <c r="P381" s="148"/>
      <c r="Q381" s="148"/>
      <c r="R381" s="148"/>
      <c r="S381" s="148"/>
      <c r="T381" s="148"/>
      <c r="U381" s="148"/>
      <c r="V381" s="148"/>
      <c r="W381" s="148"/>
      <c r="X381" s="148"/>
      <c r="Y381" s="148"/>
      <c r="Z381" s="148"/>
      <c r="AA381" s="148"/>
      <c r="AB381" s="148"/>
      <c r="AC381" s="148"/>
      <c r="AD381" s="148"/>
      <c r="AE381" s="148"/>
      <c r="AF381" s="148"/>
      <c r="AG381" s="148"/>
      <c r="AH381" s="148"/>
      <c r="AI381" s="148"/>
      <c r="AJ381" s="148"/>
      <c r="AK381" s="148"/>
      <c r="AL381" s="148"/>
      <c r="AM381" s="148"/>
      <c r="AN381" s="148"/>
      <c r="AO381" s="148"/>
      <c r="AP381" s="148"/>
      <c r="AQ381" s="148"/>
      <c r="AR381" s="148"/>
      <c r="AS381" s="148"/>
      <c r="AT381" s="148"/>
      <c r="AU381" s="148"/>
      <c r="AV381" s="148"/>
      <c r="AW381" s="148"/>
      <c r="AX381" s="148"/>
      <c r="AY381" s="148"/>
      <c r="AZ381" s="148"/>
      <c r="BA381" s="148"/>
      <c r="BB381" s="148"/>
      <c r="BC381" s="148"/>
      <c r="BD381" s="148"/>
      <c r="BE381" s="148"/>
      <c r="BF381" s="148"/>
      <c r="BG381" s="187"/>
      <c r="BH381" s="187"/>
    </row>
    <row r="382" spans="1:60" ht="13.95" customHeight="1" thickBot="1" x14ac:dyDescent="0.35">
      <c r="A382" s="157">
        <v>2200</v>
      </c>
      <c r="B382" s="49" t="s">
        <v>212</v>
      </c>
      <c r="C382" s="50"/>
      <c r="D382" s="266">
        <f>D383+D384+D386+D387+D389</f>
        <v>3119800</v>
      </c>
      <c r="E382" s="257">
        <f>E383+E384+E385+E386+E387+E388</f>
        <v>0</v>
      </c>
      <c r="F382" s="267"/>
      <c r="G382" s="147"/>
      <c r="H382" s="251">
        <f t="shared" si="21"/>
        <v>3119800</v>
      </c>
      <c r="I382" s="266">
        <f>I383+I384+I386+I387+I389</f>
        <v>4092700</v>
      </c>
      <c r="J382" s="147"/>
      <c r="K382" s="267"/>
      <c r="L382" s="267"/>
      <c r="M382" s="205"/>
      <c r="N382" s="268">
        <f t="shared" si="22"/>
        <v>4092700</v>
      </c>
      <c r="O382" s="148"/>
      <c r="P382" s="148"/>
      <c r="Q382" s="148"/>
      <c r="R382" s="148"/>
      <c r="S382" s="148"/>
      <c r="T382" s="148"/>
      <c r="U382" s="148"/>
      <c r="V382" s="148"/>
      <c r="W382" s="148"/>
      <c r="X382" s="148"/>
      <c r="Y382" s="148"/>
      <c r="Z382" s="148"/>
      <c r="AA382" s="148"/>
      <c r="AB382" s="148"/>
      <c r="AC382" s="148"/>
      <c r="AD382" s="148"/>
      <c r="AE382" s="148"/>
      <c r="AF382" s="148"/>
      <c r="AG382" s="148"/>
      <c r="AH382" s="148"/>
      <c r="AI382" s="148"/>
      <c r="AJ382" s="148"/>
      <c r="AK382" s="148"/>
      <c r="AL382" s="148"/>
      <c r="AM382" s="148"/>
      <c r="AN382" s="148"/>
      <c r="AO382" s="148"/>
      <c r="AP382" s="148"/>
      <c r="AQ382" s="148"/>
      <c r="AR382" s="148"/>
      <c r="AS382" s="148"/>
      <c r="AT382" s="148"/>
      <c r="AU382" s="148"/>
      <c r="AV382" s="148"/>
      <c r="AW382" s="148"/>
      <c r="AX382" s="148"/>
      <c r="AY382" s="148"/>
      <c r="AZ382" s="148"/>
      <c r="BA382" s="148"/>
      <c r="BB382" s="148"/>
      <c r="BC382" s="148"/>
      <c r="BD382" s="148"/>
      <c r="BE382" s="148"/>
      <c r="BF382" s="148"/>
      <c r="BG382" s="187"/>
      <c r="BH382" s="187"/>
    </row>
    <row r="383" spans="1:60" ht="23.25" customHeight="1" thickBot="1" x14ac:dyDescent="0.35">
      <c r="A383" s="157">
        <v>2210</v>
      </c>
      <c r="B383" s="49" t="s">
        <v>67</v>
      </c>
      <c r="C383" s="50"/>
      <c r="D383" s="266">
        <v>0</v>
      </c>
      <c r="E383" s="255"/>
      <c r="F383" s="267"/>
      <c r="G383" s="147"/>
      <c r="H383" s="251">
        <f t="shared" si="21"/>
        <v>0</v>
      </c>
      <c r="I383" s="251">
        <v>0</v>
      </c>
      <c r="J383" s="147"/>
      <c r="K383" s="267"/>
      <c r="L383" s="267"/>
      <c r="M383" s="205"/>
      <c r="N383" s="268">
        <f t="shared" si="22"/>
        <v>0</v>
      </c>
      <c r="O383" s="148"/>
      <c r="P383" s="148"/>
      <c r="Q383" s="148"/>
      <c r="R383" s="148"/>
      <c r="S383" s="148"/>
      <c r="T383" s="148"/>
      <c r="U383" s="148"/>
      <c r="V383" s="148"/>
      <c r="W383" s="148"/>
      <c r="X383" s="148"/>
      <c r="Y383" s="148"/>
      <c r="Z383" s="148"/>
      <c r="AA383" s="148"/>
      <c r="AB383" s="148"/>
      <c r="AC383" s="148"/>
      <c r="AD383" s="148"/>
      <c r="AE383" s="148"/>
      <c r="AF383" s="148"/>
      <c r="AG383" s="148"/>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48"/>
      <c r="BD383" s="148"/>
      <c r="BE383" s="148"/>
      <c r="BF383" s="148"/>
      <c r="BG383" s="187"/>
      <c r="BH383" s="187"/>
    </row>
    <row r="384" spans="1:60" ht="24.75" customHeight="1" thickBot="1" x14ac:dyDescent="0.35">
      <c r="A384" s="157">
        <v>2220</v>
      </c>
      <c r="B384" s="49" t="s">
        <v>68</v>
      </c>
      <c r="C384" s="50"/>
      <c r="D384" s="266">
        <v>0</v>
      </c>
      <c r="E384" s="255"/>
      <c r="F384" s="267"/>
      <c r="G384" s="147"/>
      <c r="H384" s="251">
        <f t="shared" si="21"/>
        <v>0</v>
      </c>
      <c r="I384" s="251"/>
      <c r="J384" s="147"/>
      <c r="K384" s="267"/>
      <c r="L384" s="267"/>
      <c r="M384" s="205"/>
      <c r="N384" s="268">
        <f t="shared" si="22"/>
        <v>0</v>
      </c>
      <c r="O384" s="148"/>
      <c r="P384" s="148"/>
      <c r="Q384" s="148"/>
      <c r="R384" s="148"/>
      <c r="S384" s="148"/>
      <c r="T384" s="148"/>
      <c r="U384" s="148"/>
      <c r="V384" s="148"/>
      <c r="W384" s="148"/>
      <c r="X384" s="148"/>
      <c r="Y384" s="148"/>
      <c r="Z384" s="148"/>
      <c r="AA384" s="148"/>
      <c r="AB384" s="148"/>
      <c r="AC384" s="148"/>
      <c r="AD384" s="148"/>
      <c r="AE384" s="148"/>
      <c r="AF384" s="148"/>
      <c r="AG384" s="148"/>
      <c r="AH384" s="148"/>
      <c r="AI384" s="148"/>
      <c r="AJ384" s="148"/>
      <c r="AK384" s="148"/>
      <c r="AL384" s="148"/>
      <c r="AM384" s="148"/>
      <c r="AN384" s="148"/>
      <c r="AO384" s="148"/>
      <c r="AP384" s="148"/>
      <c r="AQ384" s="148"/>
      <c r="AR384" s="148"/>
      <c r="AS384" s="148"/>
      <c r="AT384" s="148"/>
      <c r="AU384" s="148"/>
      <c r="AV384" s="148"/>
      <c r="AW384" s="148"/>
      <c r="AX384" s="148"/>
      <c r="AY384" s="148"/>
      <c r="AZ384" s="148"/>
      <c r="BA384" s="148"/>
      <c r="BB384" s="148"/>
      <c r="BC384" s="148"/>
      <c r="BD384" s="148"/>
      <c r="BE384" s="148"/>
      <c r="BF384" s="148"/>
      <c r="BG384" s="187"/>
      <c r="BH384" s="187"/>
    </row>
    <row r="385" spans="1:60" ht="13.95" customHeight="1" thickBot="1" x14ac:dyDescent="0.35">
      <c r="A385" s="157">
        <v>2230</v>
      </c>
      <c r="B385" s="49" t="s">
        <v>69</v>
      </c>
      <c r="C385" s="50"/>
      <c r="D385" s="266"/>
      <c r="E385" s="255"/>
      <c r="F385" s="267"/>
      <c r="G385" s="147"/>
      <c r="H385" s="251">
        <f t="shared" si="21"/>
        <v>0</v>
      </c>
      <c r="I385" s="251"/>
      <c r="J385" s="147"/>
      <c r="K385" s="267"/>
      <c r="L385" s="267"/>
      <c r="M385" s="205"/>
      <c r="N385" s="268">
        <f t="shared" si="22"/>
        <v>0</v>
      </c>
      <c r="O385" s="148"/>
      <c r="P385" s="148"/>
      <c r="Q385" s="148"/>
      <c r="R385" s="148"/>
      <c r="S385" s="148"/>
      <c r="T385" s="148"/>
      <c r="U385" s="148"/>
      <c r="V385" s="148"/>
      <c r="W385" s="148"/>
      <c r="X385" s="148"/>
      <c r="Y385" s="148"/>
      <c r="Z385" s="148"/>
      <c r="AA385" s="148"/>
      <c r="AB385" s="148"/>
      <c r="AC385" s="148"/>
      <c r="AD385" s="148"/>
      <c r="AE385" s="148"/>
      <c r="AF385" s="148"/>
      <c r="AG385" s="148"/>
      <c r="AH385" s="148"/>
      <c r="AI385" s="148"/>
      <c r="AJ385" s="148"/>
      <c r="AK385" s="148"/>
      <c r="AL385" s="148"/>
      <c r="AM385" s="148"/>
      <c r="AN385" s="148"/>
      <c r="AO385" s="148"/>
      <c r="AP385" s="148"/>
      <c r="AQ385" s="148"/>
      <c r="AR385" s="148"/>
      <c r="AS385" s="148"/>
      <c r="AT385" s="148"/>
      <c r="AU385" s="148"/>
      <c r="AV385" s="148"/>
      <c r="AW385" s="148"/>
      <c r="AX385" s="148"/>
      <c r="AY385" s="148"/>
      <c r="AZ385" s="148"/>
      <c r="BA385" s="148"/>
      <c r="BB385" s="148"/>
      <c r="BC385" s="148"/>
      <c r="BD385" s="148"/>
      <c r="BE385" s="148"/>
      <c r="BF385" s="148"/>
      <c r="BG385" s="187"/>
      <c r="BH385" s="187"/>
    </row>
    <row r="386" spans="1:60" ht="13.95" customHeight="1" thickBot="1" x14ac:dyDescent="0.35">
      <c r="A386" s="157">
        <v>2240</v>
      </c>
      <c r="B386" s="49" t="s">
        <v>70</v>
      </c>
      <c r="C386" s="50"/>
      <c r="D386" s="266">
        <v>0</v>
      </c>
      <c r="E386" s="255"/>
      <c r="F386" s="267"/>
      <c r="G386" s="147"/>
      <c r="H386" s="251">
        <f t="shared" si="21"/>
        <v>0</v>
      </c>
      <c r="I386" s="251">
        <v>0</v>
      </c>
      <c r="J386" s="147"/>
      <c r="K386" s="267"/>
      <c r="L386" s="267"/>
      <c r="M386" s="205"/>
      <c r="N386" s="268">
        <f t="shared" si="22"/>
        <v>0</v>
      </c>
      <c r="O386" s="148"/>
      <c r="P386" s="148"/>
      <c r="Q386" s="148"/>
      <c r="R386" s="148"/>
      <c r="S386" s="148"/>
      <c r="T386" s="148"/>
      <c r="U386" s="148"/>
      <c r="V386" s="148"/>
      <c r="W386" s="148"/>
      <c r="X386" s="148"/>
      <c r="Y386" s="148"/>
      <c r="Z386" s="148"/>
      <c r="AA386" s="148"/>
      <c r="AB386" s="148"/>
      <c r="AC386" s="148"/>
      <c r="AD386" s="148"/>
      <c r="AE386" s="148"/>
      <c r="AF386" s="148"/>
      <c r="AG386" s="148"/>
      <c r="AH386" s="148"/>
      <c r="AI386" s="148"/>
      <c r="AJ386" s="148"/>
      <c r="AK386" s="148"/>
      <c r="AL386" s="148"/>
      <c r="AM386" s="148"/>
      <c r="AN386" s="148"/>
      <c r="AO386" s="148"/>
      <c r="AP386" s="148"/>
      <c r="AQ386" s="148"/>
      <c r="AR386" s="148"/>
      <c r="AS386" s="148"/>
      <c r="AT386" s="148"/>
      <c r="AU386" s="148"/>
      <c r="AV386" s="148"/>
      <c r="AW386" s="148"/>
      <c r="AX386" s="148"/>
      <c r="AY386" s="148"/>
      <c r="AZ386" s="148"/>
      <c r="BA386" s="148"/>
      <c r="BB386" s="148"/>
      <c r="BC386" s="148"/>
      <c r="BD386" s="148"/>
      <c r="BE386" s="148"/>
      <c r="BF386" s="148"/>
      <c r="BG386" s="187"/>
      <c r="BH386" s="187"/>
    </row>
    <row r="387" spans="1:60" ht="13.95" customHeight="1" thickBot="1" x14ac:dyDescent="0.35">
      <c r="A387" s="157">
        <v>2250</v>
      </c>
      <c r="B387" s="49" t="s">
        <v>71</v>
      </c>
      <c r="C387" s="50"/>
      <c r="D387" s="266">
        <v>0</v>
      </c>
      <c r="E387" s="255"/>
      <c r="F387" s="267"/>
      <c r="G387" s="147"/>
      <c r="H387" s="251">
        <f t="shared" si="21"/>
        <v>0</v>
      </c>
      <c r="I387" s="251"/>
      <c r="J387" s="147"/>
      <c r="K387" s="267"/>
      <c r="L387" s="267"/>
      <c r="M387" s="205"/>
      <c r="N387" s="268">
        <f t="shared" si="22"/>
        <v>0</v>
      </c>
      <c r="O387" s="148"/>
      <c r="P387" s="148"/>
      <c r="Q387" s="148"/>
      <c r="R387" s="148"/>
      <c r="S387" s="148"/>
      <c r="T387" s="148"/>
      <c r="U387" s="148"/>
      <c r="V387" s="148"/>
      <c r="W387" s="148"/>
      <c r="X387" s="148"/>
      <c r="Y387" s="148"/>
      <c r="Z387" s="148"/>
      <c r="AA387" s="148"/>
      <c r="AB387" s="148"/>
      <c r="AC387" s="148"/>
      <c r="AD387" s="148"/>
      <c r="AE387" s="148"/>
      <c r="AF387" s="148"/>
      <c r="AG387" s="148"/>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87"/>
      <c r="BH387" s="187"/>
    </row>
    <row r="388" spans="1:60" ht="13.95" customHeight="1" thickBot="1" x14ac:dyDescent="0.35">
      <c r="A388" s="157">
        <v>2260</v>
      </c>
      <c r="B388" s="49" t="s">
        <v>213</v>
      </c>
      <c r="C388" s="50"/>
      <c r="D388" s="266"/>
      <c r="E388" s="258"/>
      <c r="F388" s="267"/>
      <c r="G388" s="147"/>
      <c r="H388" s="251">
        <f t="shared" si="21"/>
        <v>0</v>
      </c>
      <c r="I388" s="251"/>
      <c r="J388" s="147"/>
      <c r="K388" s="267"/>
      <c r="L388" s="267"/>
      <c r="M388" s="205"/>
      <c r="N388" s="268">
        <f t="shared" si="22"/>
        <v>0</v>
      </c>
      <c r="O388" s="148"/>
      <c r="P388" s="148"/>
      <c r="Q388" s="148"/>
      <c r="R388" s="148"/>
      <c r="S388" s="148"/>
      <c r="T388" s="148"/>
      <c r="U388" s="148"/>
      <c r="V388" s="148"/>
      <c r="W388" s="148"/>
      <c r="X388" s="148"/>
      <c r="Y388" s="148"/>
      <c r="Z388" s="148"/>
      <c r="AA388" s="148"/>
      <c r="AB388" s="148"/>
      <c r="AC388" s="148"/>
      <c r="AD388" s="148"/>
      <c r="AE388" s="148"/>
      <c r="AF388" s="148"/>
      <c r="AG388" s="148"/>
      <c r="AH388" s="148"/>
      <c r="AI388" s="148"/>
      <c r="AJ388" s="148"/>
      <c r="AK388" s="148"/>
      <c r="AL388" s="148"/>
      <c r="AM388" s="148"/>
      <c r="AN388" s="148"/>
      <c r="AO388" s="148"/>
      <c r="AP388" s="148"/>
      <c r="AQ388" s="148"/>
      <c r="AR388" s="148"/>
      <c r="AS388" s="148"/>
      <c r="AT388" s="148"/>
      <c r="AU388" s="148"/>
      <c r="AV388" s="148"/>
      <c r="AW388" s="148"/>
      <c r="AX388" s="148"/>
      <c r="AY388" s="148"/>
      <c r="AZ388" s="148"/>
      <c r="BA388" s="148"/>
      <c r="BB388" s="148"/>
      <c r="BC388" s="148"/>
      <c r="BD388" s="148"/>
      <c r="BE388" s="148"/>
      <c r="BF388" s="148"/>
      <c r="BG388" s="187"/>
      <c r="BH388" s="187"/>
    </row>
    <row r="389" spans="1:60" ht="13.95" customHeight="1" thickBot="1" x14ac:dyDescent="0.35">
      <c r="A389" s="157">
        <v>2270</v>
      </c>
      <c r="B389" s="49" t="s">
        <v>72</v>
      </c>
      <c r="C389" s="50"/>
      <c r="D389" s="266">
        <f>D390+D391+D392+D393+D394</f>
        <v>3119800</v>
      </c>
      <c r="E389" s="266">
        <f t="shared" ref="E389:N389" si="23">E390+E391+E392+E393+E394</f>
        <v>0</v>
      </c>
      <c r="F389" s="266">
        <f t="shared" si="23"/>
        <v>0</v>
      </c>
      <c r="G389" s="266">
        <f t="shared" si="23"/>
        <v>0</v>
      </c>
      <c r="H389" s="266">
        <f t="shared" si="23"/>
        <v>3119800</v>
      </c>
      <c r="I389" s="266">
        <f t="shared" si="23"/>
        <v>4092700</v>
      </c>
      <c r="J389" s="266">
        <f t="shared" si="23"/>
        <v>0</v>
      </c>
      <c r="K389" s="266">
        <f t="shared" si="23"/>
        <v>0</v>
      </c>
      <c r="L389" s="266">
        <f t="shared" si="23"/>
        <v>0</v>
      </c>
      <c r="M389" s="266">
        <f t="shared" si="23"/>
        <v>0</v>
      </c>
      <c r="N389" s="266">
        <f t="shared" si="23"/>
        <v>4092700</v>
      </c>
      <c r="O389" s="148"/>
      <c r="P389" s="148"/>
      <c r="Q389" s="148"/>
      <c r="R389" s="148"/>
      <c r="S389" s="148"/>
      <c r="T389" s="148"/>
      <c r="U389" s="148"/>
      <c r="V389" s="148"/>
      <c r="W389" s="148"/>
      <c r="X389" s="148"/>
      <c r="Y389" s="148"/>
      <c r="Z389" s="148"/>
      <c r="AA389" s="148"/>
      <c r="AB389" s="148"/>
      <c r="AC389" s="148"/>
      <c r="AD389" s="148"/>
      <c r="AE389" s="148"/>
      <c r="AF389" s="148"/>
      <c r="AG389" s="148"/>
      <c r="AH389" s="148"/>
      <c r="AI389" s="148"/>
      <c r="AJ389" s="148"/>
      <c r="AK389" s="148"/>
      <c r="AL389" s="148"/>
      <c r="AM389" s="148"/>
      <c r="AN389" s="148"/>
      <c r="AO389" s="148"/>
      <c r="AP389" s="148"/>
      <c r="AQ389" s="148"/>
      <c r="AR389" s="148"/>
      <c r="AS389" s="148"/>
      <c r="AT389" s="148"/>
      <c r="AU389" s="148"/>
      <c r="AV389" s="148"/>
      <c r="AW389" s="148"/>
      <c r="AX389" s="148"/>
      <c r="AY389" s="148"/>
      <c r="AZ389" s="148"/>
      <c r="BA389" s="148"/>
      <c r="BB389" s="148"/>
      <c r="BC389" s="148"/>
      <c r="BD389" s="148"/>
      <c r="BE389" s="148"/>
      <c r="BF389" s="148"/>
      <c r="BG389" s="187"/>
      <c r="BH389" s="187"/>
    </row>
    <row r="390" spans="1:60" ht="13.95" customHeight="1" thickBot="1" x14ac:dyDescent="0.35">
      <c r="A390" s="157">
        <v>2271</v>
      </c>
      <c r="B390" s="49" t="s">
        <v>73</v>
      </c>
      <c r="C390" s="50"/>
      <c r="D390" s="266">
        <f>G81</f>
        <v>1859000</v>
      </c>
      <c r="E390" s="255"/>
      <c r="F390" s="267"/>
      <c r="G390" s="147"/>
      <c r="H390" s="251">
        <f t="shared" si="21"/>
        <v>1859000</v>
      </c>
      <c r="I390" s="266">
        <f>K81</f>
        <v>1807600</v>
      </c>
      <c r="J390" s="147"/>
      <c r="K390" s="267"/>
      <c r="L390" s="267"/>
      <c r="M390" s="205"/>
      <c r="N390" s="268">
        <f t="shared" si="22"/>
        <v>1807600</v>
      </c>
      <c r="O390" s="148"/>
      <c r="P390" s="148"/>
      <c r="Q390" s="148"/>
      <c r="R390" s="148"/>
      <c r="S390" s="148"/>
      <c r="T390" s="148"/>
      <c r="U390" s="148"/>
      <c r="V390" s="148"/>
      <c r="W390" s="148"/>
      <c r="X390" s="148"/>
      <c r="Y390" s="148"/>
      <c r="Z390" s="148"/>
      <c r="AA390" s="148"/>
      <c r="AB390" s="148"/>
      <c r="AC390" s="148"/>
      <c r="AD390" s="148"/>
      <c r="AE390" s="148"/>
      <c r="AF390" s="148"/>
      <c r="AG390" s="148"/>
      <c r="AH390" s="148"/>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87"/>
      <c r="BH390" s="187"/>
    </row>
    <row r="391" spans="1:60" ht="28.5" customHeight="1" thickBot="1" x14ac:dyDescent="0.35">
      <c r="A391" s="157">
        <v>2272</v>
      </c>
      <c r="B391" s="49" t="s">
        <v>74</v>
      </c>
      <c r="C391" s="50"/>
      <c r="D391" s="266">
        <f>G82</f>
        <v>279800</v>
      </c>
      <c r="E391" s="255"/>
      <c r="F391" s="267"/>
      <c r="G391" s="147"/>
      <c r="H391" s="251">
        <f t="shared" si="21"/>
        <v>279800</v>
      </c>
      <c r="I391" s="266">
        <f>K82</f>
        <v>546000</v>
      </c>
      <c r="J391" s="147"/>
      <c r="K391" s="267"/>
      <c r="L391" s="267"/>
      <c r="M391" s="205"/>
      <c r="N391" s="268">
        <f t="shared" si="22"/>
        <v>546000</v>
      </c>
      <c r="O391" s="148"/>
      <c r="P391" s="148"/>
      <c r="Q391" s="148"/>
      <c r="R391" s="148"/>
      <c r="S391" s="148"/>
      <c r="T391" s="148"/>
      <c r="U391" s="148"/>
      <c r="V391" s="148"/>
      <c r="W391" s="148"/>
      <c r="X391" s="148"/>
      <c r="Y391" s="148"/>
      <c r="Z391" s="148"/>
      <c r="AA391" s="148"/>
      <c r="AB391" s="148"/>
      <c r="AC391" s="148"/>
      <c r="AD391" s="148"/>
      <c r="AE391" s="148"/>
      <c r="AF391" s="148"/>
      <c r="AG391" s="148"/>
      <c r="AH391" s="148"/>
      <c r="AI391" s="148"/>
      <c r="AJ391" s="148"/>
      <c r="AK391" s="148"/>
      <c r="AL391" s="148"/>
      <c r="AM391" s="148"/>
      <c r="AN391" s="148"/>
      <c r="AO391" s="148"/>
      <c r="AP391" s="148"/>
      <c r="AQ391" s="148"/>
      <c r="AR391" s="148"/>
      <c r="AS391" s="148"/>
      <c r="AT391" s="148"/>
      <c r="AU391" s="148"/>
      <c r="AV391" s="148"/>
      <c r="AW391" s="148"/>
      <c r="AX391" s="148"/>
      <c r="AY391" s="148"/>
      <c r="AZ391" s="148"/>
      <c r="BA391" s="148"/>
      <c r="BB391" s="148"/>
      <c r="BC391" s="148"/>
      <c r="BD391" s="148"/>
      <c r="BE391" s="148"/>
      <c r="BF391" s="148"/>
      <c r="BG391" s="187"/>
      <c r="BH391" s="187"/>
    </row>
    <row r="392" spans="1:60" ht="13.95" customHeight="1" thickBot="1" x14ac:dyDescent="0.35">
      <c r="A392" s="157">
        <v>2273</v>
      </c>
      <c r="B392" s="49" t="s">
        <v>75</v>
      </c>
      <c r="C392" s="50"/>
      <c r="D392" s="266">
        <f>G83</f>
        <v>644200</v>
      </c>
      <c r="E392" s="255"/>
      <c r="F392" s="267"/>
      <c r="G392" s="147"/>
      <c r="H392" s="251">
        <f t="shared" si="21"/>
        <v>644200</v>
      </c>
      <c r="I392" s="266">
        <f>K83</f>
        <v>952400</v>
      </c>
      <c r="J392" s="147"/>
      <c r="K392" s="267"/>
      <c r="L392" s="267"/>
      <c r="M392" s="205"/>
      <c r="N392" s="268">
        <f t="shared" si="22"/>
        <v>952400</v>
      </c>
      <c r="O392" s="148"/>
      <c r="P392" s="148"/>
      <c r="Q392" s="148"/>
      <c r="R392" s="148"/>
      <c r="S392" s="148"/>
      <c r="T392" s="148"/>
      <c r="U392" s="148"/>
      <c r="V392" s="148"/>
      <c r="W392" s="148"/>
      <c r="X392" s="148"/>
      <c r="Y392" s="148"/>
      <c r="Z392" s="148"/>
      <c r="AA392" s="148"/>
      <c r="AB392" s="148"/>
      <c r="AC392" s="148"/>
      <c r="AD392" s="148"/>
      <c r="AE392" s="148"/>
      <c r="AF392" s="148"/>
      <c r="AG392" s="148"/>
      <c r="AH392" s="148"/>
      <c r="AI392" s="148"/>
      <c r="AJ392" s="148"/>
      <c r="AK392" s="148"/>
      <c r="AL392" s="148"/>
      <c r="AM392" s="148"/>
      <c r="AN392" s="148"/>
      <c r="AO392" s="148"/>
      <c r="AP392" s="148"/>
      <c r="AQ392" s="148"/>
      <c r="AR392" s="148"/>
      <c r="AS392" s="148"/>
      <c r="AT392" s="148"/>
      <c r="AU392" s="148"/>
      <c r="AV392" s="148"/>
      <c r="AW392" s="148"/>
      <c r="AX392" s="148"/>
      <c r="AY392" s="148"/>
      <c r="AZ392" s="148"/>
      <c r="BA392" s="148"/>
      <c r="BB392" s="148"/>
      <c r="BC392" s="148"/>
      <c r="BD392" s="148"/>
      <c r="BE392" s="148"/>
      <c r="BF392" s="148"/>
      <c r="BG392" s="187"/>
      <c r="BH392" s="187"/>
    </row>
    <row r="393" spans="1:60" ht="13.95" customHeight="1" thickBot="1" x14ac:dyDescent="0.35">
      <c r="A393" s="157">
        <v>2274</v>
      </c>
      <c r="B393" s="49" t="s">
        <v>76</v>
      </c>
      <c r="C393" s="50"/>
      <c r="D393" s="266">
        <f>G84</f>
        <v>303200</v>
      </c>
      <c r="E393" s="255"/>
      <c r="F393" s="267"/>
      <c r="G393" s="147"/>
      <c r="H393" s="251">
        <f t="shared" si="21"/>
        <v>303200</v>
      </c>
      <c r="I393" s="266">
        <f>K84</f>
        <v>730300</v>
      </c>
      <c r="J393" s="147"/>
      <c r="K393" s="267"/>
      <c r="L393" s="267"/>
      <c r="M393" s="205"/>
      <c r="N393" s="268">
        <f t="shared" si="22"/>
        <v>730300</v>
      </c>
      <c r="O393" s="148"/>
      <c r="P393" s="148"/>
      <c r="Q393" s="148"/>
      <c r="R393" s="148"/>
      <c r="S393" s="148"/>
      <c r="T393" s="148"/>
      <c r="U393" s="148"/>
      <c r="V393" s="148"/>
      <c r="W393" s="148"/>
      <c r="X393" s="148"/>
      <c r="Y393" s="148"/>
      <c r="Z393" s="148"/>
      <c r="AA393" s="148"/>
      <c r="AB393" s="148"/>
      <c r="AC393" s="148"/>
      <c r="AD393" s="148"/>
      <c r="AE393" s="148"/>
      <c r="AF393" s="148"/>
      <c r="AG393" s="148"/>
      <c r="AH393" s="148"/>
      <c r="AI393" s="148"/>
      <c r="AJ393" s="148"/>
      <c r="AK393" s="148"/>
      <c r="AL393" s="148"/>
      <c r="AM393" s="148"/>
      <c r="AN393" s="148"/>
      <c r="AO393" s="148"/>
      <c r="AP393" s="148"/>
      <c r="AQ393" s="148"/>
      <c r="AR393" s="148"/>
      <c r="AS393" s="148"/>
      <c r="AT393" s="148"/>
      <c r="AU393" s="148"/>
      <c r="AV393" s="148"/>
      <c r="AW393" s="148"/>
      <c r="AX393" s="148"/>
      <c r="AY393" s="148"/>
      <c r="AZ393" s="148"/>
      <c r="BA393" s="148"/>
      <c r="BB393" s="148"/>
      <c r="BC393" s="148"/>
      <c r="BD393" s="148"/>
      <c r="BE393" s="148"/>
      <c r="BF393" s="148"/>
      <c r="BG393" s="187"/>
      <c r="BH393" s="187"/>
    </row>
    <row r="394" spans="1:60" ht="13.95" customHeight="1" thickBot="1" x14ac:dyDescent="0.35">
      <c r="A394" s="157">
        <v>2275</v>
      </c>
      <c r="B394" s="49" t="s">
        <v>214</v>
      </c>
      <c r="C394" s="50"/>
      <c r="D394" s="266">
        <f>G85</f>
        <v>33600</v>
      </c>
      <c r="E394" s="255"/>
      <c r="F394" s="267"/>
      <c r="G394" s="147"/>
      <c r="H394" s="251">
        <f t="shared" si="21"/>
        <v>33600</v>
      </c>
      <c r="I394" s="266">
        <f>K85</f>
        <v>56400</v>
      </c>
      <c r="J394" s="147"/>
      <c r="K394" s="267"/>
      <c r="L394" s="267"/>
      <c r="M394" s="205"/>
      <c r="N394" s="268">
        <f t="shared" si="22"/>
        <v>56400</v>
      </c>
      <c r="O394" s="148"/>
      <c r="P394" s="148"/>
      <c r="Q394" s="148"/>
      <c r="R394" s="148"/>
      <c r="S394" s="148"/>
      <c r="T394" s="148"/>
      <c r="U394" s="148"/>
      <c r="V394" s="148"/>
      <c r="W394" s="148"/>
      <c r="X394" s="148"/>
      <c r="Y394" s="148"/>
      <c r="Z394" s="148"/>
      <c r="AA394" s="148"/>
      <c r="AB394" s="148"/>
      <c r="AC394" s="148"/>
      <c r="AD394" s="148"/>
      <c r="AE394" s="148"/>
      <c r="AF394" s="148"/>
      <c r="AG394" s="148"/>
      <c r="AH394" s="148"/>
      <c r="AI394" s="148"/>
      <c r="AJ394" s="148"/>
      <c r="AK394" s="148"/>
      <c r="AL394" s="148"/>
      <c r="AM394" s="148"/>
      <c r="AN394" s="148"/>
      <c r="AO394" s="148"/>
      <c r="AP394" s="148"/>
      <c r="AQ394" s="148"/>
      <c r="AR394" s="148"/>
      <c r="AS394" s="148"/>
      <c r="AT394" s="148"/>
      <c r="AU394" s="148"/>
      <c r="AV394" s="148"/>
      <c r="AW394" s="148"/>
      <c r="AX394" s="148"/>
      <c r="AY394" s="148"/>
      <c r="AZ394" s="148"/>
      <c r="BA394" s="148"/>
      <c r="BB394" s="148"/>
      <c r="BC394" s="148"/>
      <c r="BD394" s="148"/>
      <c r="BE394" s="148"/>
      <c r="BF394" s="148"/>
      <c r="BG394" s="187"/>
      <c r="BH394" s="187"/>
    </row>
    <row r="395" spans="1:60" ht="27.6" customHeight="1" thickBot="1" x14ac:dyDescent="0.35">
      <c r="A395" s="157">
        <v>2280</v>
      </c>
      <c r="B395" s="343" t="s">
        <v>215</v>
      </c>
      <c r="C395" s="345"/>
      <c r="D395" s="266"/>
      <c r="E395" s="257">
        <f>E396+E397</f>
        <v>0</v>
      </c>
      <c r="F395" s="267"/>
      <c r="G395" s="147"/>
      <c r="H395" s="251">
        <f t="shared" si="21"/>
        <v>0</v>
      </c>
      <c r="I395" s="251"/>
      <c r="J395" s="147"/>
      <c r="K395" s="267"/>
      <c r="L395" s="267"/>
      <c r="M395" s="205"/>
      <c r="N395" s="268">
        <f t="shared" si="22"/>
        <v>0</v>
      </c>
      <c r="O395" s="148"/>
      <c r="P395" s="148"/>
      <c r="Q395" s="148"/>
      <c r="R395" s="148"/>
      <c r="S395" s="148"/>
      <c r="T395" s="148"/>
      <c r="U395" s="148"/>
      <c r="V395" s="148"/>
      <c r="W395" s="148"/>
      <c r="X395" s="148"/>
      <c r="Y395" s="148"/>
      <c r="Z395" s="148"/>
      <c r="AA395" s="148"/>
      <c r="AB395" s="148"/>
      <c r="AC395" s="148"/>
      <c r="AD395" s="148"/>
      <c r="AE395" s="148"/>
      <c r="AF395" s="148"/>
      <c r="AG395" s="148"/>
      <c r="AH395" s="148"/>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87"/>
      <c r="BH395" s="187"/>
    </row>
    <row r="396" spans="1:60" ht="27.6" customHeight="1" thickBot="1" x14ac:dyDescent="0.35">
      <c r="A396" s="157">
        <v>2281</v>
      </c>
      <c r="B396" s="343" t="s">
        <v>216</v>
      </c>
      <c r="C396" s="345"/>
      <c r="D396" s="266"/>
      <c r="E396" s="255"/>
      <c r="F396" s="267"/>
      <c r="G396" s="147"/>
      <c r="H396" s="251">
        <f t="shared" si="21"/>
        <v>0</v>
      </c>
      <c r="I396" s="251"/>
      <c r="J396" s="147"/>
      <c r="K396" s="267"/>
      <c r="L396" s="267"/>
      <c r="M396" s="205"/>
      <c r="N396" s="268">
        <f t="shared" si="22"/>
        <v>0</v>
      </c>
      <c r="O396" s="148"/>
      <c r="P396" s="148"/>
      <c r="Q396" s="148"/>
      <c r="R396" s="148"/>
      <c r="S396" s="148"/>
      <c r="T396" s="148"/>
      <c r="U396" s="148"/>
      <c r="V396" s="148"/>
      <c r="W396" s="148"/>
      <c r="X396" s="148"/>
      <c r="Y396" s="148"/>
      <c r="Z396" s="148"/>
      <c r="AA396" s="148"/>
      <c r="AB396" s="148"/>
      <c r="AC396" s="148"/>
      <c r="AD396" s="148"/>
      <c r="AE396" s="148"/>
      <c r="AF396" s="148"/>
      <c r="AG396" s="148"/>
      <c r="AH396" s="148"/>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87"/>
      <c r="BH396" s="187"/>
    </row>
    <row r="397" spans="1:60" ht="26.4" customHeight="1" thickBot="1" x14ac:dyDescent="0.35">
      <c r="A397" s="157">
        <v>2282</v>
      </c>
      <c r="B397" s="343" t="s">
        <v>78</v>
      </c>
      <c r="C397" s="345"/>
      <c r="D397" s="266"/>
      <c r="E397" s="255"/>
      <c r="F397" s="267"/>
      <c r="G397" s="147"/>
      <c r="H397" s="251">
        <f t="shared" si="21"/>
        <v>0</v>
      </c>
      <c r="I397" s="251"/>
      <c r="J397" s="147"/>
      <c r="K397" s="267"/>
      <c r="L397" s="267"/>
      <c r="M397" s="205"/>
      <c r="N397" s="268">
        <f t="shared" si="22"/>
        <v>0</v>
      </c>
      <c r="O397" s="186"/>
      <c r="P397" s="186"/>
      <c r="Q397" s="148"/>
      <c r="R397" s="148"/>
      <c r="S397" s="148"/>
      <c r="T397" s="148"/>
      <c r="U397" s="148"/>
      <c r="V397" s="148"/>
      <c r="W397" s="148"/>
      <c r="X397" s="148"/>
      <c r="Y397" s="148"/>
      <c r="Z397" s="148"/>
      <c r="AA397" s="148"/>
      <c r="AB397" s="148"/>
      <c r="AC397" s="148"/>
      <c r="AD397" s="148"/>
      <c r="AE397" s="148"/>
      <c r="AF397" s="148"/>
      <c r="AG397" s="148"/>
      <c r="AH397" s="148"/>
      <c r="AI397" s="148"/>
      <c r="AJ397" s="148"/>
      <c r="AK397" s="148"/>
      <c r="AL397" s="148"/>
      <c r="AM397" s="148"/>
      <c r="AN397" s="148"/>
      <c r="AO397" s="148"/>
      <c r="AP397" s="148"/>
      <c r="AQ397" s="148"/>
      <c r="AR397" s="148"/>
      <c r="AS397" s="148"/>
      <c r="AT397" s="148"/>
      <c r="AU397" s="148"/>
      <c r="AV397" s="148"/>
      <c r="AW397" s="148"/>
      <c r="AX397" s="148"/>
      <c r="AY397" s="148"/>
      <c r="AZ397" s="148"/>
      <c r="BA397" s="148"/>
      <c r="BB397" s="148"/>
      <c r="BC397" s="148"/>
      <c r="BD397" s="148"/>
      <c r="BE397" s="148"/>
      <c r="BF397" s="148"/>
      <c r="BG397" s="187"/>
      <c r="BH397" s="187"/>
    </row>
    <row r="398" spans="1:60" ht="13.95" customHeight="1" thickBot="1" x14ac:dyDescent="0.35">
      <c r="A398" s="157">
        <v>2400</v>
      </c>
      <c r="B398" s="49" t="s">
        <v>217</v>
      </c>
      <c r="C398" s="50"/>
      <c r="D398" s="266"/>
      <c r="E398" s="255">
        <f>E399+E400</f>
        <v>0</v>
      </c>
      <c r="F398" s="267"/>
      <c r="G398" s="147"/>
      <c r="H398" s="251">
        <f t="shared" si="21"/>
        <v>0</v>
      </c>
      <c r="I398" s="251"/>
      <c r="J398" s="147"/>
      <c r="K398" s="267"/>
      <c r="L398" s="267"/>
      <c r="M398" s="205"/>
      <c r="N398" s="268">
        <f t="shared" si="22"/>
        <v>0</v>
      </c>
      <c r="O398" s="54"/>
      <c r="P398" s="55"/>
      <c r="Q398" s="148"/>
      <c r="R398" s="148"/>
      <c r="S398" s="148"/>
      <c r="T398" s="148"/>
      <c r="U398" s="148"/>
      <c r="V398" s="148"/>
      <c r="W398" s="148"/>
      <c r="X398" s="148"/>
      <c r="Y398" s="148"/>
      <c r="Z398" s="148"/>
      <c r="AA398" s="148"/>
      <c r="AB398" s="148"/>
      <c r="AC398" s="148"/>
      <c r="AD398" s="148"/>
      <c r="AE398" s="148"/>
      <c r="AF398" s="148"/>
      <c r="AG398" s="148"/>
      <c r="AH398" s="148"/>
      <c r="AI398" s="148"/>
      <c r="AJ398" s="148"/>
      <c r="AK398" s="148"/>
      <c r="AL398" s="148"/>
      <c r="AM398" s="148"/>
      <c r="AN398" s="148"/>
      <c r="AO398" s="148"/>
      <c r="AP398" s="148"/>
      <c r="AQ398" s="148"/>
      <c r="AR398" s="148"/>
      <c r="AS398" s="148"/>
      <c r="AT398" s="148"/>
      <c r="AU398" s="148"/>
      <c r="AV398" s="148"/>
      <c r="AW398" s="148"/>
      <c r="AX398" s="148"/>
      <c r="AY398" s="148"/>
      <c r="AZ398" s="148"/>
      <c r="BA398" s="148"/>
      <c r="BB398" s="148"/>
      <c r="BC398" s="148"/>
      <c r="BD398" s="148"/>
      <c r="BE398" s="148"/>
      <c r="BF398" s="148"/>
      <c r="BG398" s="187"/>
      <c r="BH398" s="187"/>
    </row>
    <row r="399" spans="1:60" ht="28.5" customHeight="1" thickBot="1" x14ac:dyDescent="0.35">
      <c r="A399" s="157">
        <v>2410</v>
      </c>
      <c r="B399" s="49" t="s">
        <v>218</v>
      </c>
      <c r="C399" s="50"/>
      <c r="D399" s="266"/>
      <c r="E399" s="255"/>
      <c r="F399" s="267"/>
      <c r="G399" s="147"/>
      <c r="H399" s="251">
        <f t="shared" si="21"/>
        <v>0</v>
      </c>
      <c r="I399" s="251"/>
      <c r="J399" s="147"/>
      <c r="K399" s="267"/>
      <c r="L399" s="267"/>
      <c r="M399" s="205"/>
      <c r="N399" s="268">
        <f t="shared" si="22"/>
        <v>0</v>
      </c>
      <c r="O399" s="56"/>
      <c r="P399" s="56"/>
      <c r="Q399" s="148"/>
      <c r="R399" s="148"/>
      <c r="S399" s="148"/>
      <c r="T399" s="148"/>
      <c r="U399" s="148"/>
      <c r="V399" s="148"/>
      <c r="W399" s="148"/>
      <c r="X399" s="148"/>
      <c r="Y399" s="148"/>
      <c r="Z399" s="148"/>
      <c r="AA399" s="148"/>
      <c r="AB399" s="148"/>
      <c r="AC399" s="148"/>
      <c r="AD399" s="148"/>
      <c r="AE399" s="148"/>
      <c r="AF399" s="148"/>
      <c r="AG399" s="148"/>
      <c r="AH399" s="148"/>
      <c r="AI399" s="148"/>
      <c r="AJ399" s="148"/>
      <c r="AK399" s="148"/>
      <c r="AL399" s="148"/>
      <c r="AM399" s="148"/>
      <c r="AN399" s="148"/>
      <c r="AO399" s="148"/>
      <c r="AP399" s="148"/>
      <c r="AQ399" s="148"/>
      <c r="AR399" s="148"/>
      <c r="AS399" s="148"/>
      <c r="AT399" s="148"/>
      <c r="AU399" s="148"/>
      <c r="AV399" s="148"/>
      <c r="AW399" s="148"/>
      <c r="AX399" s="148"/>
      <c r="AY399" s="148"/>
      <c r="AZ399" s="148"/>
      <c r="BA399" s="148"/>
      <c r="BB399" s="148"/>
      <c r="BC399" s="148"/>
      <c r="BD399" s="148"/>
      <c r="BE399" s="148"/>
      <c r="BF399" s="148"/>
      <c r="BG399" s="187"/>
      <c r="BH399" s="187"/>
    </row>
    <row r="400" spans="1:60" ht="33.75" customHeight="1" thickBot="1" x14ac:dyDescent="0.35">
      <c r="A400" s="157">
        <v>2420</v>
      </c>
      <c r="B400" s="49" t="s">
        <v>219</v>
      </c>
      <c r="C400" s="50"/>
      <c r="D400" s="266"/>
      <c r="E400" s="255"/>
      <c r="F400" s="267"/>
      <c r="G400" s="147"/>
      <c r="H400" s="251">
        <f t="shared" si="21"/>
        <v>0</v>
      </c>
      <c r="I400" s="251"/>
      <c r="J400" s="147"/>
      <c r="K400" s="267"/>
      <c r="L400" s="267"/>
      <c r="M400" s="205"/>
      <c r="N400" s="268">
        <f t="shared" si="22"/>
        <v>0</v>
      </c>
      <c r="O400" s="148"/>
      <c r="P400" s="148"/>
      <c r="Q400" s="148"/>
      <c r="R400" s="148"/>
      <c r="S400" s="148"/>
      <c r="T400" s="148"/>
      <c r="U400" s="148"/>
      <c r="V400" s="148"/>
      <c r="W400" s="148"/>
      <c r="X400" s="148"/>
      <c r="Y400" s="148"/>
      <c r="Z400" s="148"/>
      <c r="AA400" s="148"/>
      <c r="AB400" s="148"/>
      <c r="AC400" s="148"/>
      <c r="AD400" s="148"/>
      <c r="AE400" s="148"/>
      <c r="AF400" s="148"/>
      <c r="AG400" s="148"/>
      <c r="AH400" s="148"/>
      <c r="AI400" s="148"/>
      <c r="AJ400" s="148"/>
      <c r="AK400" s="148"/>
      <c r="AL400" s="148"/>
      <c r="AM400" s="148"/>
      <c r="AN400" s="148"/>
      <c r="AO400" s="148"/>
      <c r="AP400" s="148"/>
      <c r="AQ400" s="148"/>
      <c r="AR400" s="148"/>
      <c r="AS400" s="148"/>
      <c r="AT400" s="148"/>
      <c r="AU400" s="148"/>
      <c r="AV400" s="148"/>
      <c r="AW400" s="148"/>
      <c r="AX400" s="148"/>
      <c r="AY400" s="148"/>
      <c r="AZ400" s="148"/>
      <c r="BA400" s="148"/>
      <c r="BB400" s="148"/>
      <c r="BC400" s="148"/>
      <c r="BD400" s="148"/>
      <c r="BE400" s="148"/>
      <c r="BF400" s="148"/>
      <c r="BG400" s="187"/>
      <c r="BH400" s="187"/>
    </row>
    <row r="401" spans="1:60" ht="13.95" customHeight="1" thickBot="1" x14ac:dyDescent="0.35">
      <c r="A401" s="157">
        <v>2600</v>
      </c>
      <c r="B401" s="49" t="s">
        <v>220</v>
      </c>
      <c r="C401" s="50"/>
      <c r="D401" s="266"/>
      <c r="E401" s="257">
        <f>E402+E403+E404</f>
        <v>0</v>
      </c>
      <c r="F401" s="267"/>
      <c r="G401" s="147"/>
      <c r="H401" s="251">
        <f t="shared" si="21"/>
        <v>0</v>
      </c>
      <c r="I401" s="251"/>
      <c r="J401" s="147"/>
      <c r="K401" s="267"/>
      <c r="L401" s="267"/>
      <c r="M401" s="205"/>
      <c r="N401" s="268">
        <f t="shared" si="22"/>
        <v>0</v>
      </c>
      <c r="O401" s="148"/>
      <c r="P401" s="148"/>
      <c r="Q401" s="148"/>
      <c r="R401" s="148"/>
      <c r="S401" s="148"/>
      <c r="T401" s="148"/>
      <c r="U401" s="148"/>
      <c r="V401" s="148"/>
      <c r="W401" s="148"/>
      <c r="X401" s="148"/>
      <c r="Y401" s="148"/>
      <c r="Z401" s="148"/>
      <c r="AA401" s="148"/>
      <c r="AB401" s="148"/>
      <c r="AC401" s="148"/>
      <c r="AD401" s="148"/>
      <c r="AE401" s="148"/>
      <c r="AF401" s="148"/>
      <c r="AG401" s="148"/>
      <c r="AH401" s="148"/>
      <c r="AI401" s="148"/>
      <c r="AJ401" s="148"/>
      <c r="AK401" s="148"/>
      <c r="AL401" s="148"/>
      <c r="AM401" s="148"/>
      <c r="AN401" s="148"/>
      <c r="AO401" s="148"/>
      <c r="AP401" s="148"/>
      <c r="AQ401" s="148"/>
      <c r="AR401" s="148"/>
      <c r="AS401" s="148"/>
      <c r="AT401" s="148"/>
      <c r="AU401" s="148"/>
      <c r="AV401" s="148"/>
      <c r="AW401" s="148"/>
      <c r="AX401" s="148"/>
      <c r="AY401" s="148"/>
      <c r="AZ401" s="148"/>
      <c r="BA401" s="148"/>
      <c r="BB401" s="148"/>
      <c r="BC401" s="148"/>
      <c r="BD401" s="148"/>
      <c r="BE401" s="148"/>
      <c r="BF401" s="148"/>
      <c r="BG401" s="187"/>
      <c r="BH401" s="187"/>
    </row>
    <row r="402" spans="1:60" ht="45" customHeight="1" thickBot="1" x14ac:dyDescent="0.35">
      <c r="A402" s="157">
        <v>2610</v>
      </c>
      <c r="B402" s="49" t="s">
        <v>221</v>
      </c>
      <c r="C402" s="50"/>
      <c r="D402" s="266"/>
      <c r="E402" s="255"/>
      <c r="F402" s="267"/>
      <c r="G402" s="147"/>
      <c r="H402" s="251">
        <f t="shared" si="21"/>
        <v>0</v>
      </c>
      <c r="I402" s="251"/>
      <c r="J402" s="147"/>
      <c r="K402" s="267"/>
      <c r="L402" s="267"/>
      <c r="M402" s="205"/>
      <c r="N402" s="268">
        <f t="shared" si="22"/>
        <v>0</v>
      </c>
      <c r="O402" s="148"/>
      <c r="P402" s="148"/>
      <c r="Q402" s="148"/>
      <c r="R402" s="148"/>
      <c r="S402" s="148"/>
      <c r="T402" s="148"/>
      <c r="U402" s="148"/>
      <c r="V402" s="148"/>
      <c r="W402" s="148"/>
      <c r="X402" s="148"/>
      <c r="Y402" s="148"/>
      <c r="Z402" s="148"/>
      <c r="AA402" s="148"/>
      <c r="AB402" s="148"/>
      <c r="AC402" s="148"/>
      <c r="AD402" s="148"/>
      <c r="AE402" s="148"/>
      <c r="AF402" s="148"/>
      <c r="AG402" s="148"/>
      <c r="AH402" s="148"/>
      <c r="AI402" s="148"/>
      <c r="AJ402" s="148"/>
      <c r="AK402" s="148"/>
      <c r="AL402" s="148"/>
      <c r="AM402" s="148"/>
      <c r="AN402" s="148"/>
      <c r="AO402" s="148"/>
      <c r="AP402" s="148"/>
      <c r="AQ402" s="148"/>
      <c r="AR402" s="148"/>
      <c r="AS402" s="148"/>
      <c r="AT402" s="148"/>
      <c r="AU402" s="148"/>
      <c r="AV402" s="148"/>
      <c r="AW402" s="148"/>
      <c r="AX402" s="148"/>
      <c r="AY402" s="148"/>
      <c r="AZ402" s="148"/>
      <c r="BA402" s="148"/>
      <c r="BB402" s="148"/>
      <c r="BC402" s="148"/>
      <c r="BD402" s="148"/>
      <c r="BE402" s="148"/>
      <c r="BF402" s="148"/>
      <c r="BG402" s="187"/>
      <c r="BH402" s="187"/>
    </row>
    <row r="403" spans="1:60" ht="30" customHeight="1" thickBot="1" x14ac:dyDescent="0.35">
      <c r="A403" s="157">
        <v>2620</v>
      </c>
      <c r="B403" s="49" t="s">
        <v>222</v>
      </c>
      <c r="C403" s="50"/>
      <c r="D403" s="266"/>
      <c r="E403" s="255"/>
      <c r="F403" s="267"/>
      <c r="G403" s="147"/>
      <c r="H403" s="251">
        <f t="shared" si="21"/>
        <v>0</v>
      </c>
      <c r="I403" s="251"/>
      <c r="J403" s="147"/>
      <c r="K403" s="267"/>
      <c r="L403" s="267"/>
      <c r="M403" s="205"/>
      <c r="N403" s="268">
        <f t="shared" si="22"/>
        <v>0</v>
      </c>
      <c r="O403" s="246"/>
      <c r="P403" s="246"/>
      <c r="Q403" s="148"/>
      <c r="R403" s="148"/>
      <c r="S403" s="148"/>
      <c r="T403" s="148"/>
      <c r="U403" s="148"/>
      <c r="V403" s="148"/>
      <c r="W403" s="148"/>
      <c r="X403" s="148"/>
      <c r="Y403" s="148"/>
      <c r="Z403" s="148"/>
      <c r="AA403" s="148"/>
      <c r="AB403" s="148"/>
      <c r="AC403" s="148"/>
      <c r="AD403" s="148"/>
      <c r="AE403" s="148"/>
      <c r="AF403" s="148"/>
      <c r="AG403" s="148"/>
      <c r="AH403" s="148"/>
      <c r="AI403" s="148"/>
      <c r="AJ403" s="148"/>
      <c r="AK403" s="148"/>
      <c r="AL403" s="148"/>
      <c r="AM403" s="148"/>
      <c r="AN403" s="148"/>
      <c r="AO403" s="148"/>
      <c r="AP403" s="148"/>
      <c r="AQ403" s="148"/>
      <c r="AR403" s="148"/>
      <c r="AS403" s="148"/>
      <c r="AT403" s="148"/>
      <c r="AU403" s="148"/>
      <c r="AV403" s="148"/>
      <c r="AW403" s="148"/>
      <c r="AX403" s="148"/>
      <c r="AY403" s="148"/>
      <c r="AZ403" s="148"/>
      <c r="BA403" s="148"/>
      <c r="BB403" s="148"/>
      <c r="BC403" s="148"/>
      <c r="BD403" s="148"/>
      <c r="BE403" s="148"/>
      <c r="BF403" s="148"/>
      <c r="BG403" s="187"/>
      <c r="BH403" s="187"/>
    </row>
    <row r="404" spans="1:60" ht="29.25" customHeight="1" thickBot="1" x14ac:dyDescent="0.35">
      <c r="A404" s="157">
        <v>2630</v>
      </c>
      <c r="B404" s="49" t="s">
        <v>223</v>
      </c>
      <c r="C404" s="50"/>
      <c r="D404" s="266"/>
      <c r="E404" s="255"/>
      <c r="F404" s="267"/>
      <c r="G404" s="147"/>
      <c r="H404" s="251">
        <f t="shared" si="21"/>
        <v>0</v>
      </c>
      <c r="I404" s="251"/>
      <c r="J404" s="147"/>
      <c r="K404" s="267"/>
      <c r="L404" s="267"/>
      <c r="M404" s="205"/>
      <c r="N404" s="268">
        <f t="shared" si="22"/>
        <v>0</v>
      </c>
      <c r="O404" s="148"/>
      <c r="P404" s="148"/>
      <c r="Q404" s="148"/>
      <c r="R404" s="148"/>
      <c r="S404" s="148"/>
      <c r="T404" s="148"/>
      <c r="U404" s="148"/>
      <c r="V404" s="148"/>
      <c r="W404" s="148"/>
      <c r="X404" s="148"/>
      <c r="Y404" s="148"/>
      <c r="Z404" s="148"/>
      <c r="AA404" s="148"/>
      <c r="AB404" s="148"/>
      <c r="AC404" s="148"/>
      <c r="AD404" s="148"/>
      <c r="AE404" s="148"/>
      <c r="AF404" s="148"/>
      <c r="AG404" s="148"/>
      <c r="AH404" s="148"/>
      <c r="AI404" s="148"/>
      <c r="AJ404" s="148"/>
      <c r="AK404" s="148"/>
      <c r="AL404" s="148"/>
      <c r="AM404" s="148"/>
      <c r="AN404" s="148"/>
      <c r="AO404" s="148"/>
      <c r="AP404" s="148"/>
      <c r="AQ404" s="148"/>
      <c r="AR404" s="148"/>
      <c r="AS404" s="148"/>
      <c r="AT404" s="148"/>
      <c r="AU404" s="148"/>
      <c r="AV404" s="148"/>
      <c r="AW404" s="148"/>
      <c r="AX404" s="148"/>
      <c r="AY404" s="148"/>
      <c r="AZ404" s="148"/>
      <c r="BA404" s="148"/>
      <c r="BB404" s="148"/>
      <c r="BC404" s="148"/>
      <c r="BD404" s="148"/>
      <c r="BE404" s="148"/>
      <c r="BF404" s="148"/>
      <c r="BG404" s="187"/>
      <c r="BH404" s="187"/>
    </row>
    <row r="405" spans="1:60" ht="13.95" customHeight="1" thickBot="1" x14ac:dyDescent="0.35">
      <c r="A405" s="157">
        <v>2700</v>
      </c>
      <c r="B405" s="49" t="s">
        <v>79</v>
      </c>
      <c r="C405" s="50"/>
      <c r="D405" s="266"/>
      <c r="E405" s="257">
        <f>E406+E407+E408</f>
        <v>0</v>
      </c>
      <c r="F405" s="267"/>
      <c r="G405" s="147"/>
      <c r="H405" s="251">
        <f t="shared" si="21"/>
        <v>0</v>
      </c>
      <c r="I405" s="251"/>
      <c r="J405" s="147"/>
      <c r="K405" s="267"/>
      <c r="L405" s="267"/>
      <c r="M405" s="205"/>
      <c r="N405" s="268">
        <f t="shared" si="22"/>
        <v>0</v>
      </c>
      <c r="O405" s="148"/>
      <c r="P405" s="148"/>
      <c r="Q405" s="148"/>
      <c r="R405" s="148"/>
      <c r="S405" s="148"/>
      <c r="T405" s="148"/>
      <c r="U405" s="148"/>
      <c r="V405" s="148"/>
      <c r="W405" s="148"/>
      <c r="X405" s="148"/>
      <c r="Y405" s="148"/>
      <c r="Z405" s="148"/>
      <c r="AA405" s="148"/>
      <c r="AB405" s="148"/>
      <c r="AC405" s="148"/>
      <c r="AD405" s="148"/>
      <c r="AE405" s="148"/>
      <c r="AF405" s="148"/>
      <c r="AG405" s="148"/>
      <c r="AH405" s="148"/>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87"/>
      <c r="BH405" s="187"/>
    </row>
    <row r="406" spans="1:60" ht="13.95" customHeight="1" thickBot="1" x14ac:dyDescent="0.35">
      <c r="A406" s="157">
        <v>2710</v>
      </c>
      <c r="B406" s="49" t="s">
        <v>80</v>
      </c>
      <c r="C406" s="50"/>
      <c r="D406" s="266"/>
      <c r="E406" s="255"/>
      <c r="F406" s="267"/>
      <c r="G406" s="147"/>
      <c r="H406" s="251">
        <f t="shared" si="21"/>
        <v>0</v>
      </c>
      <c r="I406" s="251"/>
      <c r="J406" s="147"/>
      <c r="K406" s="267"/>
      <c r="L406" s="267"/>
      <c r="M406" s="205"/>
      <c r="N406" s="268">
        <f t="shared" si="22"/>
        <v>0</v>
      </c>
      <c r="O406" s="148"/>
      <c r="P406" s="148"/>
      <c r="Q406" s="148"/>
      <c r="R406" s="148"/>
      <c r="S406" s="148"/>
      <c r="T406" s="148"/>
      <c r="U406" s="148"/>
      <c r="V406" s="148"/>
      <c r="W406" s="148"/>
      <c r="X406" s="148"/>
      <c r="Y406" s="148"/>
      <c r="Z406" s="148"/>
      <c r="AA406" s="148"/>
      <c r="AB406" s="148"/>
      <c r="AC406" s="148"/>
      <c r="AD406" s="148"/>
      <c r="AE406" s="148"/>
      <c r="AF406" s="148"/>
      <c r="AG406" s="148"/>
      <c r="AH406" s="148"/>
      <c r="AI406" s="148"/>
      <c r="AJ406" s="148"/>
      <c r="AK406" s="148"/>
      <c r="AL406" s="148"/>
      <c r="AM406" s="148"/>
      <c r="AN406" s="148"/>
      <c r="AO406" s="148"/>
      <c r="AP406" s="148"/>
      <c r="AQ406" s="148"/>
      <c r="AR406" s="148"/>
      <c r="AS406" s="148"/>
      <c r="AT406" s="148"/>
      <c r="AU406" s="148"/>
      <c r="AV406" s="148"/>
      <c r="AW406" s="148"/>
      <c r="AX406" s="148"/>
      <c r="AY406" s="148"/>
      <c r="AZ406" s="148"/>
      <c r="BA406" s="148"/>
      <c r="BB406" s="148"/>
      <c r="BC406" s="148"/>
      <c r="BD406" s="148"/>
      <c r="BE406" s="148"/>
      <c r="BF406" s="148"/>
      <c r="BG406" s="187"/>
      <c r="BH406" s="187"/>
    </row>
    <row r="407" spans="1:60" ht="13.95" customHeight="1" thickBot="1" x14ac:dyDescent="0.35">
      <c r="A407" s="157">
        <v>2720</v>
      </c>
      <c r="B407" s="49" t="s">
        <v>224</v>
      </c>
      <c r="C407" s="50"/>
      <c r="D407" s="266"/>
      <c r="E407" s="255"/>
      <c r="F407" s="267"/>
      <c r="G407" s="147"/>
      <c r="H407" s="251">
        <f t="shared" si="21"/>
        <v>0</v>
      </c>
      <c r="I407" s="251"/>
      <c r="J407" s="147"/>
      <c r="K407" s="267"/>
      <c r="L407" s="267"/>
      <c r="M407" s="205"/>
      <c r="N407" s="268">
        <f t="shared" si="22"/>
        <v>0</v>
      </c>
      <c r="O407" s="148"/>
      <c r="P407" s="148"/>
      <c r="Q407" s="148"/>
      <c r="R407" s="148"/>
      <c r="S407" s="148"/>
      <c r="T407" s="148"/>
      <c r="U407" s="148"/>
      <c r="V407" s="148"/>
      <c r="W407" s="148"/>
      <c r="X407" s="148"/>
      <c r="Y407" s="148"/>
      <c r="Z407" s="148"/>
      <c r="AA407" s="148"/>
      <c r="AB407" s="148"/>
      <c r="AC407" s="148"/>
      <c r="AD407" s="148"/>
      <c r="AE407" s="148"/>
      <c r="AF407" s="148"/>
      <c r="AG407" s="148"/>
      <c r="AH407" s="148"/>
      <c r="AI407" s="148"/>
      <c r="AJ407" s="148"/>
      <c r="AK407" s="148"/>
      <c r="AL407" s="148"/>
      <c r="AM407" s="148"/>
      <c r="AN407" s="148"/>
      <c r="AO407" s="148"/>
      <c r="AP407" s="148"/>
      <c r="AQ407" s="148"/>
      <c r="AR407" s="148"/>
      <c r="AS407" s="148"/>
      <c r="AT407" s="148"/>
      <c r="AU407" s="148"/>
      <c r="AV407" s="148"/>
      <c r="AW407" s="148"/>
      <c r="AX407" s="148"/>
      <c r="AY407" s="148"/>
      <c r="AZ407" s="148"/>
      <c r="BA407" s="148"/>
      <c r="BB407" s="148"/>
      <c r="BC407" s="148"/>
      <c r="BD407" s="148"/>
      <c r="BE407" s="148"/>
      <c r="BF407" s="148"/>
      <c r="BG407" s="187"/>
      <c r="BH407" s="187"/>
    </row>
    <row r="408" spans="1:60" ht="13.95" customHeight="1" thickBot="1" x14ac:dyDescent="0.35">
      <c r="A408" s="157">
        <v>2730</v>
      </c>
      <c r="B408" s="49" t="s">
        <v>225</v>
      </c>
      <c r="C408" s="50"/>
      <c r="D408" s="266"/>
      <c r="E408" s="255"/>
      <c r="F408" s="267"/>
      <c r="G408" s="147"/>
      <c r="H408" s="251">
        <f t="shared" si="21"/>
        <v>0</v>
      </c>
      <c r="I408" s="251"/>
      <c r="J408" s="147"/>
      <c r="K408" s="267"/>
      <c r="L408" s="267"/>
      <c r="M408" s="205"/>
      <c r="N408" s="268">
        <f t="shared" si="22"/>
        <v>0</v>
      </c>
      <c r="O408" s="148"/>
      <c r="P408" s="148"/>
      <c r="Q408" s="148"/>
      <c r="R408" s="148"/>
      <c r="S408" s="148"/>
      <c r="T408" s="148"/>
      <c r="U408" s="148"/>
      <c r="V408" s="148"/>
      <c r="W408" s="148"/>
      <c r="X408" s="148"/>
      <c r="Y408" s="148"/>
      <c r="Z408" s="148"/>
      <c r="AA408" s="148"/>
      <c r="AB408" s="148"/>
      <c r="AC408" s="148"/>
      <c r="AD408" s="148"/>
      <c r="AE408" s="148"/>
      <c r="AF408" s="148"/>
      <c r="AG408" s="148"/>
      <c r="AH408" s="148"/>
      <c r="AI408" s="148"/>
      <c r="AJ408" s="148"/>
      <c r="AK408" s="148"/>
      <c r="AL408" s="148"/>
      <c r="AM408" s="148"/>
      <c r="AN408" s="148"/>
      <c r="AO408" s="148"/>
      <c r="AP408" s="148"/>
      <c r="AQ408" s="148"/>
      <c r="AR408" s="148"/>
      <c r="AS408" s="148"/>
      <c r="AT408" s="148"/>
      <c r="AU408" s="148"/>
      <c r="AV408" s="148"/>
      <c r="AW408" s="148"/>
      <c r="AX408" s="148"/>
      <c r="AY408" s="148"/>
      <c r="AZ408" s="148"/>
      <c r="BA408" s="148"/>
      <c r="BB408" s="148"/>
      <c r="BC408" s="148"/>
      <c r="BD408" s="148"/>
      <c r="BE408" s="148"/>
      <c r="BF408" s="148"/>
      <c r="BG408" s="187"/>
      <c r="BH408" s="187"/>
    </row>
    <row r="409" spans="1:60" ht="13.95" customHeight="1" thickBot="1" x14ac:dyDescent="0.35">
      <c r="A409" s="157">
        <v>2800</v>
      </c>
      <c r="B409" s="49" t="s">
        <v>226</v>
      </c>
      <c r="C409" s="50"/>
      <c r="D409" s="266"/>
      <c r="E409" s="255"/>
      <c r="F409" s="267"/>
      <c r="G409" s="147"/>
      <c r="H409" s="251">
        <f t="shared" si="21"/>
        <v>0</v>
      </c>
      <c r="I409" s="251"/>
      <c r="J409" s="147"/>
      <c r="K409" s="267"/>
      <c r="L409" s="267"/>
      <c r="M409" s="205"/>
      <c r="N409" s="268">
        <f t="shared" si="22"/>
        <v>0</v>
      </c>
      <c r="O409" s="148"/>
      <c r="P409" s="148"/>
      <c r="Q409" s="186"/>
      <c r="R409" s="186"/>
      <c r="S409" s="148"/>
      <c r="T409" s="148"/>
      <c r="U409" s="148"/>
      <c r="V409" s="148"/>
      <c r="W409" s="148"/>
      <c r="X409" s="148"/>
      <c r="Y409" s="148"/>
      <c r="Z409" s="148"/>
      <c r="AA409" s="148"/>
      <c r="AB409" s="148"/>
      <c r="AC409" s="148"/>
      <c r="AD409" s="148"/>
      <c r="AE409" s="148"/>
      <c r="AF409" s="148"/>
      <c r="AG409" s="148"/>
      <c r="AH409" s="148"/>
      <c r="AI409" s="148"/>
      <c r="AJ409" s="148"/>
      <c r="AK409" s="148"/>
      <c r="AL409" s="148"/>
      <c r="AM409" s="148"/>
      <c r="AN409" s="148"/>
      <c r="AO409" s="148"/>
      <c r="AP409" s="148"/>
      <c r="AQ409" s="148"/>
      <c r="AR409" s="148"/>
      <c r="AS409" s="148"/>
      <c r="AT409" s="148"/>
      <c r="AU409" s="148"/>
      <c r="AV409" s="148"/>
      <c r="AW409" s="148"/>
      <c r="AX409" s="148"/>
      <c r="AY409" s="148"/>
      <c r="AZ409" s="148"/>
      <c r="BA409" s="148"/>
      <c r="BB409" s="148"/>
      <c r="BC409" s="148"/>
      <c r="BD409" s="148"/>
      <c r="BE409" s="148"/>
      <c r="BF409" s="148"/>
      <c r="BG409" s="187"/>
      <c r="BH409" s="187"/>
    </row>
    <row r="410" spans="1:60" ht="13.95" customHeight="1" thickBot="1" x14ac:dyDescent="0.35">
      <c r="A410" s="157">
        <v>9000</v>
      </c>
      <c r="B410" s="49" t="s">
        <v>227</v>
      </c>
      <c r="C410" s="50"/>
      <c r="D410" s="266"/>
      <c r="E410" s="255"/>
      <c r="F410" s="267"/>
      <c r="G410" s="147"/>
      <c r="H410" s="251">
        <f t="shared" si="21"/>
        <v>0</v>
      </c>
      <c r="I410" s="251"/>
      <c r="J410" s="147"/>
      <c r="K410" s="267"/>
      <c r="L410" s="267"/>
      <c r="M410" s="205"/>
      <c r="N410" s="268">
        <f t="shared" si="22"/>
        <v>0</v>
      </c>
      <c r="O410" s="148"/>
      <c r="P410" s="148"/>
      <c r="Q410" s="55"/>
      <c r="R410" s="55"/>
      <c r="S410" s="148"/>
      <c r="T410" s="148"/>
      <c r="U410" s="148"/>
      <c r="V410" s="148"/>
      <c r="W410" s="148"/>
      <c r="X410" s="148"/>
      <c r="Y410" s="148"/>
      <c r="Z410" s="148"/>
      <c r="AA410" s="148"/>
      <c r="AB410" s="148"/>
      <c r="AC410" s="148"/>
      <c r="AD410" s="148"/>
      <c r="AE410" s="148"/>
      <c r="AF410" s="148"/>
      <c r="AG410" s="148"/>
      <c r="AH410" s="148"/>
      <c r="AI410" s="148"/>
      <c r="AJ410" s="148"/>
      <c r="AK410" s="148"/>
      <c r="AL410" s="148"/>
      <c r="AM410" s="148"/>
      <c r="AN410" s="148"/>
      <c r="AO410" s="148"/>
      <c r="AP410" s="148"/>
      <c r="AQ410" s="148"/>
      <c r="AR410" s="148"/>
      <c r="AS410" s="148"/>
      <c r="AT410" s="148"/>
      <c r="AU410" s="148"/>
      <c r="AV410" s="148"/>
      <c r="AW410" s="148"/>
      <c r="AX410" s="148"/>
      <c r="AY410" s="148"/>
      <c r="AZ410" s="148"/>
      <c r="BA410" s="148"/>
      <c r="BB410" s="148"/>
      <c r="BC410" s="148"/>
      <c r="BD410" s="148"/>
      <c r="BE410" s="148"/>
      <c r="BF410" s="148"/>
      <c r="BG410" s="187"/>
      <c r="BH410" s="187"/>
    </row>
    <row r="411" spans="1:60" ht="13.95" customHeight="1" thickBot="1" x14ac:dyDescent="0.35">
      <c r="A411" s="157">
        <v>3000</v>
      </c>
      <c r="B411" s="49" t="s">
        <v>228</v>
      </c>
      <c r="C411" s="50"/>
      <c r="D411" s="266"/>
      <c r="E411" s="257">
        <f>E412+E426</f>
        <v>0</v>
      </c>
      <c r="F411" s="267"/>
      <c r="G411" s="147"/>
      <c r="H411" s="251">
        <f t="shared" si="21"/>
        <v>0</v>
      </c>
      <c r="I411" s="251"/>
      <c r="J411" s="147"/>
      <c r="K411" s="267"/>
      <c r="L411" s="267"/>
      <c r="M411" s="205"/>
      <c r="N411" s="268">
        <f t="shared" si="22"/>
        <v>0</v>
      </c>
      <c r="O411" s="148"/>
      <c r="P411" s="148"/>
      <c r="Q411" s="56"/>
      <c r="R411" s="56"/>
      <c r="S411" s="148"/>
      <c r="T411" s="148"/>
      <c r="U411" s="148"/>
      <c r="V411" s="148"/>
      <c r="W411" s="148"/>
      <c r="X411" s="148"/>
      <c r="Y411" s="148"/>
      <c r="Z411" s="148"/>
      <c r="AA411" s="148"/>
      <c r="AB411" s="148"/>
      <c r="AC411" s="148"/>
      <c r="AD411" s="148"/>
      <c r="AE411" s="148"/>
      <c r="AF411" s="148"/>
      <c r="AG411" s="148"/>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48"/>
      <c r="BC411" s="148"/>
      <c r="BD411" s="148"/>
      <c r="BE411" s="148"/>
      <c r="BF411" s="148"/>
      <c r="BG411" s="187"/>
      <c r="BH411" s="187"/>
    </row>
    <row r="412" spans="1:60" ht="13.95" customHeight="1" thickBot="1" x14ac:dyDescent="0.35">
      <c r="A412" s="157">
        <v>3100</v>
      </c>
      <c r="B412" s="49" t="s">
        <v>229</v>
      </c>
      <c r="C412" s="50"/>
      <c r="D412" s="266"/>
      <c r="E412" s="257">
        <f>E413+E414+E417+E424+E425</f>
        <v>0</v>
      </c>
      <c r="F412" s="267"/>
      <c r="G412" s="147"/>
      <c r="H412" s="251">
        <f t="shared" si="21"/>
        <v>0</v>
      </c>
      <c r="I412" s="251"/>
      <c r="J412" s="147"/>
      <c r="K412" s="267"/>
      <c r="L412" s="267"/>
      <c r="M412" s="205"/>
      <c r="N412" s="268">
        <f t="shared" si="22"/>
        <v>0</v>
      </c>
      <c r="O412" s="148"/>
      <c r="P412" s="148"/>
      <c r="Q412" s="148"/>
      <c r="R412" s="148"/>
      <c r="S412" s="148"/>
      <c r="T412" s="148"/>
      <c r="U412" s="148"/>
      <c r="V412" s="148"/>
      <c r="W412" s="148"/>
      <c r="X412" s="148"/>
      <c r="Y412" s="148"/>
      <c r="Z412" s="148"/>
      <c r="AA412" s="148"/>
      <c r="AB412" s="148"/>
      <c r="AC412" s="148"/>
      <c r="AD412" s="148"/>
      <c r="AE412" s="148"/>
      <c r="AF412" s="148"/>
      <c r="AG412" s="148"/>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48"/>
      <c r="BC412" s="148"/>
      <c r="BD412" s="148"/>
      <c r="BE412" s="148"/>
      <c r="BF412" s="148"/>
      <c r="BG412" s="187"/>
      <c r="BH412" s="187"/>
    </row>
    <row r="413" spans="1:60" ht="27.75" customHeight="1" thickBot="1" x14ac:dyDescent="0.35">
      <c r="A413" s="157">
        <v>3110</v>
      </c>
      <c r="B413" s="49" t="s">
        <v>82</v>
      </c>
      <c r="C413" s="50"/>
      <c r="D413" s="266"/>
      <c r="E413" s="255"/>
      <c r="F413" s="267"/>
      <c r="G413" s="147"/>
      <c r="H413" s="251">
        <f t="shared" si="21"/>
        <v>0</v>
      </c>
      <c r="I413" s="251"/>
      <c r="J413" s="147"/>
      <c r="K413" s="267"/>
      <c r="L413" s="267"/>
      <c r="M413" s="205"/>
      <c r="N413" s="268">
        <f t="shared" si="22"/>
        <v>0</v>
      </c>
      <c r="O413" s="148"/>
      <c r="P413" s="148"/>
      <c r="Q413" s="148"/>
      <c r="R413" s="148"/>
      <c r="S413" s="148"/>
      <c r="T413" s="148"/>
      <c r="U413" s="148"/>
      <c r="V413" s="148"/>
      <c r="W413" s="148"/>
      <c r="X413" s="148"/>
      <c r="Y413" s="148"/>
      <c r="Z413" s="148"/>
      <c r="AA413" s="148"/>
      <c r="AB413" s="148"/>
      <c r="AC413" s="148"/>
      <c r="AD413" s="148"/>
      <c r="AE413" s="148"/>
      <c r="AF413" s="148"/>
      <c r="AG413" s="148"/>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48"/>
      <c r="BC413" s="148"/>
      <c r="BD413" s="148"/>
      <c r="BE413" s="148"/>
      <c r="BF413" s="148"/>
      <c r="BG413" s="187"/>
      <c r="BH413" s="187"/>
    </row>
    <row r="414" spans="1:60" ht="19.5" customHeight="1" thickBot="1" x14ac:dyDescent="0.35">
      <c r="A414" s="157">
        <v>3120</v>
      </c>
      <c r="B414" s="49" t="s">
        <v>230</v>
      </c>
      <c r="C414" s="50"/>
      <c r="D414" s="266"/>
      <c r="E414" s="257">
        <f>E415+E416</f>
        <v>0</v>
      </c>
      <c r="F414" s="267"/>
      <c r="G414" s="147"/>
      <c r="H414" s="251">
        <f t="shared" si="21"/>
        <v>0</v>
      </c>
      <c r="I414" s="251"/>
      <c r="J414" s="147"/>
      <c r="K414" s="267"/>
      <c r="L414" s="267"/>
      <c r="M414" s="205"/>
      <c r="N414" s="268">
        <f t="shared" si="22"/>
        <v>0</v>
      </c>
      <c r="O414" s="148"/>
      <c r="P414" s="148"/>
      <c r="Q414" s="148"/>
      <c r="R414" s="148"/>
      <c r="S414" s="148"/>
      <c r="T414" s="148"/>
      <c r="U414" s="148"/>
      <c r="V414" s="148"/>
      <c r="W414" s="148"/>
      <c r="X414" s="148"/>
      <c r="Y414" s="148"/>
      <c r="Z414" s="148"/>
      <c r="AA414" s="148"/>
      <c r="AB414" s="148"/>
      <c r="AC414" s="148"/>
      <c r="AD414" s="148"/>
      <c r="AE414" s="148"/>
      <c r="AF414" s="148"/>
      <c r="AG414" s="148"/>
      <c r="AH414" s="148"/>
      <c r="AI414" s="148"/>
      <c r="AJ414" s="148"/>
      <c r="AK414" s="148"/>
      <c r="AL414" s="148"/>
      <c r="AM414" s="148"/>
      <c r="AN414" s="148"/>
      <c r="AO414" s="148"/>
      <c r="AP414" s="148"/>
      <c r="AQ414" s="148"/>
      <c r="AR414" s="148"/>
      <c r="AS414" s="148"/>
      <c r="AT414" s="148"/>
      <c r="AU414" s="148"/>
      <c r="AV414" s="148"/>
      <c r="AW414" s="148"/>
      <c r="AX414" s="148"/>
      <c r="AY414" s="148"/>
      <c r="AZ414" s="148"/>
      <c r="BA414" s="148"/>
      <c r="BB414" s="148"/>
      <c r="BC414" s="148"/>
      <c r="BD414" s="148"/>
      <c r="BE414" s="148"/>
      <c r="BF414" s="148"/>
      <c r="BG414" s="187"/>
      <c r="BH414" s="187"/>
    </row>
    <row r="415" spans="1:60" ht="28.5" customHeight="1" thickBot="1" x14ac:dyDescent="0.35">
      <c r="A415" s="157">
        <v>3121</v>
      </c>
      <c r="B415" s="49" t="s">
        <v>231</v>
      </c>
      <c r="C415" s="50"/>
      <c r="D415" s="266"/>
      <c r="E415" s="255"/>
      <c r="F415" s="267"/>
      <c r="G415" s="147"/>
      <c r="H415" s="251">
        <f t="shared" si="21"/>
        <v>0</v>
      </c>
      <c r="I415" s="251"/>
      <c r="J415" s="147"/>
      <c r="K415" s="267"/>
      <c r="L415" s="267"/>
      <c r="M415" s="205"/>
      <c r="N415" s="268">
        <f t="shared" si="22"/>
        <v>0</v>
      </c>
      <c r="O415" s="148"/>
      <c r="P415" s="148"/>
      <c r="Q415" s="246"/>
      <c r="R415" s="148"/>
      <c r="S415" s="148"/>
      <c r="T415" s="148"/>
      <c r="U415" s="148"/>
      <c r="V415" s="148"/>
      <c r="W415" s="148"/>
      <c r="X415" s="148"/>
      <c r="Y415" s="148"/>
      <c r="Z415" s="148"/>
      <c r="AA415" s="148"/>
      <c r="AB415" s="148"/>
      <c r="AC415" s="148"/>
      <c r="AD415" s="148"/>
      <c r="AE415" s="148"/>
      <c r="AF415" s="148"/>
      <c r="AG415" s="148"/>
      <c r="AH415" s="148"/>
      <c r="AI415" s="148"/>
      <c r="AJ415" s="148"/>
      <c r="AK415" s="148"/>
      <c r="AL415" s="148"/>
      <c r="AM415" s="148"/>
      <c r="AN415" s="148"/>
      <c r="AO415" s="148"/>
      <c r="AP415" s="148"/>
      <c r="AQ415" s="148"/>
      <c r="AR415" s="148"/>
      <c r="AS415" s="148"/>
      <c r="AT415" s="148"/>
      <c r="AU415" s="148"/>
      <c r="AV415" s="148"/>
      <c r="AW415" s="148"/>
      <c r="AX415" s="148"/>
      <c r="AY415" s="148"/>
      <c r="AZ415" s="148"/>
      <c r="BA415" s="148"/>
      <c r="BB415" s="148"/>
      <c r="BC415" s="148"/>
      <c r="BD415" s="148"/>
      <c r="BE415" s="148"/>
      <c r="BF415" s="148"/>
      <c r="BG415" s="187"/>
      <c r="BH415" s="187"/>
    </row>
    <row r="416" spans="1:60" ht="13.95" customHeight="1" thickBot="1" x14ac:dyDescent="0.35">
      <c r="A416" s="157">
        <v>3122</v>
      </c>
      <c r="B416" s="343" t="s">
        <v>232</v>
      </c>
      <c r="C416" s="345"/>
      <c r="D416" s="266"/>
      <c r="E416" s="255"/>
      <c r="F416" s="267"/>
      <c r="G416" s="147"/>
      <c r="H416" s="251">
        <f t="shared" si="21"/>
        <v>0</v>
      </c>
      <c r="I416" s="251"/>
      <c r="J416" s="147"/>
      <c r="K416" s="267"/>
      <c r="L416" s="267"/>
      <c r="M416" s="205"/>
      <c r="N416" s="268">
        <f t="shared" si="22"/>
        <v>0</v>
      </c>
      <c r="O416" s="148"/>
      <c r="P416" s="148"/>
      <c r="Q416" s="148"/>
      <c r="R416" s="148"/>
      <c r="S416" s="148"/>
      <c r="T416" s="148"/>
      <c r="U416" s="148"/>
      <c r="V416" s="148"/>
      <c r="W416" s="148"/>
      <c r="X416" s="148"/>
      <c r="Y416" s="148"/>
      <c r="Z416" s="148"/>
      <c r="AA416" s="148"/>
      <c r="AB416" s="148"/>
      <c r="AC416" s="148"/>
      <c r="AD416" s="148"/>
      <c r="AE416" s="148"/>
      <c r="AF416" s="148"/>
      <c r="AG416" s="148"/>
      <c r="AH416" s="148"/>
      <c r="AI416" s="148"/>
      <c r="AJ416" s="148"/>
      <c r="AK416" s="148"/>
      <c r="AL416" s="148"/>
      <c r="AM416" s="148"/>
      <c r="AN416" s="148"/>
      <c r="AO416" s="148"/>
      <c r="AP416" s="148"/>
      <c r="AQ416" s="148"/>
      <c r="AR416" s="148"/>
      <c r="AS416" s="148"/>
      <c r="AT416" s="148"/>
      <c r="AU416" s="148"/>
      <c r="AV416" s="148"/>
      <c r="AW416" s="148"/>
      <c r="AX416" s="148"/>
      <c r="AY416" s="148"/>
      <c r="AZ416" s="148"/>
      <c r="BA416" s="148"/>
      <c r="BB416" s="148"/>
      <c r="BC416" s="148"/>
      <c r="BD416" s="148"/>
      <c r="BE416" s="148"/>
      <c r="BF416" s="148"/>
      <c r="BG416" s="187"/>
      <c r="BH416" s="187"/>
    </row>
    <row r="417" spans="1:60" ht="13.95" customHeight="1" thickBot="1" x14ac:dyDescent="0.35">
      <c r="A417" s="157">
        <v>3130</v>
      </c>
      <c r="B417" s="49" t="s">
        <v>83</v>
      </c>
      <c r="C417" s="50"/>
      <c r="D417" s="266"/>
      <c r="E417" s="257">
        <f>E418+E419</f>
        <v>0</v>
      </c>
      <c r="F417" s="267"/>
      <c r="G417" s="147"/>
      <c r="H417" s="251">
        <f t="shared" si="21"/>
        <v>0</v>
      </c>
      <c r="I417" s="251"/>
      <c r="J417" s="147"/>
      <c r="K417" s="267"/>
      <c r="L417" s="267"/>
      <c r="M417" s="205"/>
      <c r="N417" s="268">
        <f t="shared" si="22"/>
        <v>0</v>
      </c>
      <c r="O417" s="148"/>
      <c r="P417" s="148"/>
      <c r="Q417" s="148"/>
      <c r="R417" s="148"/>
      <c r="S417" s="148"/>
      <c r="T417" s="148"/>
      <c r="U417" s="148"/>
      <c r="V417" s="148"/>
      <c r="W417" s="148"/>
      <c r="X417" s="148"/>
      <c r="Y417" s="148"/>
      <c r="Z417" s="148"/>
      <c r="AA417" s="148"/>
      <c r="AB417" s="148"/>
      <c r="AC417" s="148"/>
      <c r="AD417" s="148"/>
      <c r="AE417" s="148"/>
      <c r="AF417" s="148"/>
      <c r="AG417" s="148"/>
      <c r="AH417" s="148"/>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87"/>
      <c r="BH417" s="187"/>
    </row>
    <row r="418" spans="1:60" ht="30.75" customHeight="1" thickBot="1" x14ac:dyDescent="0.35">
      <c r="A418" s="157">
        <v>3131</v>
      </c>
      <c r="B418" s="49" t="s">
        <v>233</v>
      </c>
      <c r="C418" s="50"/>
      <c r="D418" s="266"/>
      <c r="E418" s="255"/>
      <c r="F418" s="267"/>
      <c r="G418" s="147"/>
      <c r="H418" s="251">
        <f t="shared" si="21"/>
        <v>0</v>
      </c>
      <c r="I418" s="251"/>
      <c r="J418" s="147"/>
      <c r="K418" s="267"/>
      <c r="L418" s="267"/>
      <c r="M418" s="205"/>
      <c r="N418" s="268">
        <f t="shared" si="22"/>
        <v>0</v>
      </c>
      <c r="O418" s="148"/>
      <c r="P418" s="148"/>
      <c r="Q418" s="148"/>
      <c r="R418" s="148"/>
      <c r="S418" s="148"/>
      <c r="T418" s="148"/>
      <c r="U418" s="148"/>
      <c r="V418" s="148"/>
      <c r="W418" s="148"/>
      <c r="X418" s="148"/>
      <c r="Y418" s="148"/>
      <c r="Z418" s="148"/>
      <c r="AA418" s="148"/>
      <c r="AB418" s="148"/>
      <c r="AC418" s="148"/>
      <c r="AD418" s="148"/>
      <c r="AE418" s="148"/>
      <c r="AF418" s="148"/>
      <c r="AG418" s="148"/>
      <c r="AH418" s="148"/>
      <c r="AI418" s="148"/>
      <c r="AJ418" s="148"/>
      <c r="AK418" s="148"/>
      <c r="AL418" s="148"/>
      <c r="AM418" s="148"/>
      <c r="AN418" s="148"/>
      <c r="AO418" s="148"/>
      <c r="AP418" s="148"/>
      <c r="AQ418" s="148"/>
      <c r="AR418" s="148"/>
      <c r="AS418" s="148"/>
      <c r="AT418" s="148"/>
      <c r="AU418" s="148"/>
      <c r="AV418" s="148"/>
      <c r="AW418" s="148"/>
      <c r="AX418" s="148"/>
      <c r="AY418" s="148"/>
      <c r="AZ418" s="148"/>
      <c r="BA418" s="148"/>
      <c r="BB418" s="148"/>
      <c r="BC418" s="148"/>
      <c r="BD418" s="148"/>
      <c r="BE418" s="148"/>
      <c r="BF418" s="148"/>
      <c r="BG418" s="187"/>
      <c r="BH418" s="187"/>
    </row>
    <row r="419" spans="1:60" ht="13.95" customHeight="1" thickBot="1" x14ac:dyDescent="0.35">
      <c r="A419" s="157">
        <v>3132</v>
      </c>
      <c r="B419" s="49" t="s">
        <v>84</v>
      </c>
      <c r="C419" s="50"/>
      <c r="D419" s="266"/>
      <c r="E419" s="255"/>
      <c r="F419" s="267"/>
      <c r="G419" s="147"/>
      <c r="H419" s="251">
        <f t="shared" si="21"/>
        <v>0</v>
      </c>
      <c r="I419" s="251"/>
      <c r="J419" s="147"/>
      <c r="K419" s="267"/>
      <c r="L419" s="267"/>
      <c r="M419" s="205"/>
      <c r="N419" s="268">
        <f t="shared" si="22"/>
        <v>0</v>
      </c>
      <c r="O419" s="148"/>
      <c r="P419" s="148"/>
      <c r="Q419" s="148"/>
      <c r="R419" s="148"/>
      <c r="S419" s="148"/>
      <c r="T419" s="148"/>
      <c r="U419" s="148"/>
      <c r="V419" s="148"/>
      <c r="W419" s="148"/>
      <c r="X419" s="148"/>
      <c r="Y419" s="148"/>
      <c r="Z419" s="148"/>
      <c r="AA419" s="148"/>
      <c r="AB419" s="148"/>
      <c r="AC419" s="148"/>
      <c r="AD419" s="148"/>
      <c r="AE419" s="148"/>
      <c r="AF419" s="148"/>
      <c r="AG419" s="148"/>
      <c r="AH419" s="148"/>
      <c r="AI419" s="148"/>
      <c r="AJ419" s="148"/>
      <c r="AK419" s="148"/>
      <c r="AL419" s="148"/>
      <c r="AM419" s="148"/>
      <c r="AN419" s="148"/>
      <c r="AO419" s="148"/>
      <c r="AP419" s="148"/>
      <c r="AQ419" s="148"/>
      <c r="AR419" s="148"/>
      <c r="AS419" s="148"/>
      <c r="AT419" s="148"/>
      <c r="AU419" s="148"/>
      <c r="AV419" s="148"/>
      <c r="AW419" s="148"/>
      <c r="AX419" s="148"/>
      <c r="AY419" s="148"/>
      <c r="AZ419" s="148"/>
      <c r="BA419" s="148"/>
      <c r="BB419" s="148"/>
      <c r="BC419" s="148"/>
      <c r="BD419" s="148"/>
      <c r="BE419" s="148"/>
      <c r="BF419" s="148"/>
      <c r="BG419" s="187"/>
      <c r="BH419" s="187"/>
    </row>
    <row r="420" spans="1:60" ht="13.95" customHeight="1" thickBot="1" x14ac:dyDescent="0.35">
      <c r="A420" s="157">
        <v>3140</v>
      </c>
      <c r="B420" s="49" t="s">
        <v>234</v>
      </c>
      <c r="C420" s="50"/>
      <c r="D420" s="266"/>
      <c r="E420" s="257">
        <f>E421+E422+E423</f>
        <v>0</v>
      </c>
      <c r="F420" s="267"/>
      <c r="G420" s="147"/>
      <c r="H420" s="251">
        <f t="shared" si="21"/>
        <v>0</v>
      </c>
      <c r="I420" s="251"/>
      <c r="J420" s="147"/>
      <c r="K420" s="267"/>
      <c r="L420" s="267"/>
      <c r="M420" s="205"/>
      <c r="N420" s="268">
        <f t="shared" si="22"/>
        <v>0</v>
      </c>
      <c r="O420" s="148"/>
      <c r="P420" s="148"/>
      <c r="Q420" s="148"/>
      <c r="R420" s="148"/>
      <c r="S420" s="148"/>
      <c r="T420" s="148"/>
      <c r="U420" s="148"/>
      <c r="V420" s="148"/>
      <c r="W420" s="148"/>
      <c r="X420" s="148"/>
      <c r="Y420" s="148"/>
      <c r="Z420" s="148"/>
      <c r="AA420" s="148"/>
      <c r="AB420" s="148"/>
      <c r="AC420" s="148"/>
      <c r="AD420" s="148"/>
      <c r="AE420" s="148"/>
      <c r="AF420" s="148"/>
      <c r="AG420" s="148"/>
      <c r="AH420" s="148"/>
      <c r="AI420" s="148"/>
      <c r="AJ420" s="148"/>
      <c r="AK420" s="148"/>
      <c r="AL420" s="148"/>
      <c r="AM420" s="148"/>
      <c r="AN420" s="148"/>
      <c r="AO420" s="148"/>
      <c r="AP420" s="148"/>
      <c r="AQ420" s="148"/>
      <c r="AR420" s="148"/>
      <c r="AS420" s="148"/>
      <c r="AT420" s="148"/>
      <c r="AU420" s="148"/>
      <c r="AV420" s="148"/>
      <c r="AW420" s="148"/>
      <c r="AX420" s="148"/>
      <c r="AY420" s="148"/>
      <c r="AZ420" s="148"/>
      <c r="BA420" s="148"/>
      <c r="BB420" s="148"/>
      <c r="BC420" s="148"/>
      <c r="BD420" s="148"/>
      <c r="BE420" s="148"/>
      <c r="BF420" s="148"/>
      <c r="BG420" s="187"/>
      <c r="BH420" s="187"/>
    </row>
    <row r="421" spans="1:60" ht="26.25" customHeight="1" thickBot="1" x14ac:dyDescent="0.35">
      <c r="A421" s="157">
        <v>3141</v>
      </c>
      <c r="B421" s="49" t="s">
        <v>235</v>
      </c>
      <c r="C421" s="50"/>
      <c r="D421" s="266"/>
      <c r="E421" s="255"/>
      <c r="F421" s="267"/>
      <c r="G421" s="147"/>
      <c r="H421" s="251">
        <f t="shared" si="21"/>
        <v>0</v>
      </c>
      <c r="I421" s="251"/>
      <c r="J421" s="147"/>
      <c r="K421" s="267"/>
      <c r="L421" s="267"/>
      <c r="M421" s="205"/>
      <c r="N421" s="268">
        <f t="shared" si="22"/>
        <v>0</v>
      </c>
      <c r="O421" s="148"/>
      <c r="P421" s="148"/>
      <c r="Q421" s="148"/>
      <c r="R421" s="148"/>
      <c r="S421" s="148"/>
      <c r="T421" s="148"/>
      <c r="U421" s="148"/>
      <c r="V421" s="148"/>
      <c r="W421" s="148"/>
      <c r="X421" s="148"/>
      <c r="Y421" s="148"/>
      <c r="Z421" s="148"/>
      <c r="AA421" s="148"/>
      <c r="AB421" s="148"/>
      <c r="AC421" s="148"/>
      <c r="AD421" s="148"/>
      <c r="AE421" s="148"/>
      <c r="AF421" s="148"/>
      <c r="AG421" s="148"/>
      <c r="AH421" s="148"/>
      <c r="AI421" s="148"/>
      <c r="AJ421" s="148"/>
      <c r="AK421" s="148"/>
      <c r="AL421" s="148"/>
      <c r="AM421" s="148"/>
      <c r="AN421" s="148"/>
      <c r="AO421" s="148"/>
      <c r="AP421" s="148"/>
      <c r="AQ421" s="148"/>
      <c r="AR421" s="148"/>
      <c r="AS421" s="148"/>
      <c r="AT421" s="148"/>
      <c r="AU421" s="148"/>
      <c r="AV421" s="148"/>
      <c r="AW421" s="148"/>
      <c r="AX421" s="148"/>
      <c r="AY421" s="148"/>
      <c r="AZ421" s="148"/>
      <c r="BA421" s="148"/>
      <c r="BB421" s="148"/>
      <c r="BC421" s="148"/>
      <c r="BD421" s="148"/>
      <c r="BE421" s="148"/>
      <c r="BF421" s="148"/>
      <c r="BG421" s="187"/>
      <c r="BH421" s="187"/>
    </row>
    <row r="422" spans="1:60" ht="25.5" customHeight="1" thickBot="1" x14ac:dyDescent="0.35">
      <c r="A422" s="157">
        <v>3142</v>
      </c>
      <c r="B422" s="49" t="s">
        <v>236</v>
      </c>
      <c r="C422" s="50"/>
      <c r="D422" s="266"/>
      <c r="E422" s="255"/>
      <c r="F422" s="267"/>
      <c r="G422" s="147"/>
      <c r="H422" s="251">
        <f t="shared" si="21"/>
        <v>0</v>
      </c>
      <c r="I422" s="251"/>
      <c r="J422" s="147"/>
      <c r="K422" s="267"/>
      <c r="L422" s="267"/>
      <c r="M422" s="205"/>
      <c r="N422" s="268">
        <f t="shared" si="22"/>
        <v>0</v>
      </c>
      <c r="O422" s="148"/>
      <c r="P422" s="148"/>
      <c r="Q422" s="148"/>
      <c r="R422" s="148"/>
      <c r="S422" s="148"/>
      <c r="T422" s="148"/>
      <c r="U422" s="148"/>
      <c r="V422" s="148"/>
      <c r="W422" s="148"/>
      <c r="X422" s="148"/>
      <c r="Y422" s="148"/>
      <c r="Z422" s="148"/>
      <c r="AA422" s="148"/>
      <c r="AB422" s="148"/>
      <c r="AC422" s="148"/>
      <c r="AD422" s="148"/>
      <c r="AE422" s="148"/>
      <c r="AF422" s="148"/>
      <c r="AG422" s="148"/>
      <c r="AH422" s="148"/>
      <c r="AI422" s="148"/>
      <c r="AJ422" s="148"/>
      <c r="AK422" s="148"/>
      <c r="AL422" s="148"/>
      <c r="AM422" s="148"/>
      <c r="AN422" s="148"/>
      <c r="AO422" s="148"/>
      <c r="AP422" s="148"/>
      <c r="AQ422" s="148"/>
      <c r="AR422" s="148"/>
      <c r="AS422" s="148"/>
      <c r="AT422" s="148"/>
      <c r="AU422" s="148"/>
      <c r="AV422" s="148"/>
      <c r="AW422" s="148"/>
      <c r="AX422" s="148"/>
      <c r="AY422" s="148"/>
      <c r="AZ422" s="148"/>
      <c r="BA422" s="148"/>
      <c r="BB422" s="148"/>
      <c r="BC422" s="148"/>
      <c r="BD422" s="148"/>
      <c r="BE422" s="148"/>
      <c r="BF422" s="148"/>
      <c r="BG422" s="187"/>
      <c r="BH422" s="187"/>
    </row>
    <row r="423" spans="1:60" ht="17.25" customHeight="1" thickBot="1" x14ac:dyDescent="0.35">
      <c r="A423" s="157">
        <v>3143</v>
      </c>
      <c r="B423" s="343" t="s">
        <v>237</v>
      </c>
      <c r="C423" s="345"/>
      <c r="D423" s="266"/>
      <c r="E423" s="255"/>
      <c r="F423" s="267"/>
      <c r="G423" s="147"/>
      <c r="H423" s="251">
        <f t="shared" si="21"/>
        <v>0</v>
      </c>
      <c r="I423" s="251"/>
      <c r="J423" s="147"/>
      <c r="K423" s="267"/>
      <c r="L423" s="267"/>
      <c r="M423" s="205"/>
      <c r="N423" s="268">
        <f t="shared" si="22"/>
        <v>0</v>
      </c>
      <c r="O423" s="148"/>
      <c r="P423" s="148"/>
      <c r="Q423" s="148"/>
      <c r="R423" s="148"/>
      <c r="S423" s="148"/>
      <c r="T423" s="148"/>
      <c r="U423" s="148"/>
      <c r="V423" s="148"/>
      <c r="W423" s="148"/>
      <c r="X423" s="148"/>
      <c r="Y423" s="148"/>
      <c r="Z423" s="148"/>
      <c r="AA423" s="148"/>
      <c r="AB423" s="148"/>
      <c r="AC423" s="148"/>
      <c r="AD423" s="148"/>
      <c r="AE423" s="148"/>
      <c r="AF423" s="148"/>
      <c r="AG423" s="148"/>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87"/>
      <c r="BH423" s="187"/>
    </row>
    <row r="424" spans="1:60" ht="13.95" customHeight="1" thickBot="1" x14ac:dyDescent="0.35">
      <c r="A424" s="157">
        <v>3150</v>
      </c>
      <c r="B424" s="49" t="s">
        <v>238</v>
      </c>
      <c r="C424" s="50"/>
      <c r="D424" s="266"/>
      <c r="E424" s="255"/>
      <c r="F424" s="267"/>
      <c r="G424" s="147"/>
      <c r="H424" s="251">
        <f t="shared" si="21"/>
        <v>0</v>
      </c>
      <c r="I424" s="251"/>
      <c r="J424" s="147"/>
      <c r="K424" s="267"/>
      <c r="L424" s="267"/>
      <c r="M424" s="205"/>
      <c r="N424" s="268">
        <f t="shared" si="22"/>
        <v>0</v>
      </c>
      <c r="O424" s="148"/>
      <c r="P424" s="148"/>
      <c r="Q424" s="148"/>
      <c r="R424" s="148"/>
      <c r="S424" s="148"/>
      <c r="T424" s="148"/>
      <c r="U424" s="148"/>
      <c r="V424" s="148"/>
      <c r="W424" s="148"/>
      <c r="X424" s="148"/>
      <c r="Y424" s="148"/>
      <c r="Z424" s="148"/>
      <c r="AA424" s="148"/>
      <c r="AB424" s="148"/>
      <c r="AC424" s="148"/>
      <c r="AD424" s="148"/>
      <c r="AE424" s="148"/>
      <c r="AF424" s="148"/>
      <c r="AG424" s="148"/>
      <c r="AH424" s="148"/>
      <c r="AI424" s="148"/>
      <c r="AJ424" s="148"/>
      <c r="AK424" s="148"/>
      <c r="AL424" s="148"/>
      <c r="AM424" s="148"/>
      <c r="AN424" s="148"/>
      <c r="AO424" s="148"/>
      <c r="AP424" s="148"/>
      <c r="AQ424" s="148"/>
      <c r="AR424" s="148"/>
      <c r="AS424" s="148"/>
      <c r="AT424" s="148"/>
      <c r="AU424" s="148"/>
      <c r="AV424" s="148"/>
      <c r="AW424" s="148"/>
      <c r="AX424" s="148"/>
      <c r="AY424" s="148"/>
      <c r="AZ424" s="148"/>
      <c r="BA424" s="148"/>
      <c r="BB424" s="148"/>
      <c r="BC424" s="148"/>
      <c r="BD424" s="148"/>
      <c r="BE424" s="148"/>
      <c r="BF424" s="148"/>
      <c r="BG424" s="187"/>
      <c r="BH424" s="187"/>
    </row>
    <row r="425" spans="1:60" ht="26.25" customHeight="1" thickBot="1" x14ac:dyDescent="0.35">
      <c r="A425" s="157">
        <v>3160</v>
      </c>
      <c r="B425" s="49" t="s">
        <v>239</v>
      </c>
      <c r="C425" s="50"/>
      <c r="D425" s="266"/>
      <c r="E425" s="255"/>
      <c r="F425" s="267"/>
      <c r="G425" s="147"/>
      <c r="H425" s="251">
        <f t="shared" si="21"/>
        <v>0</v>
      </c>
      <c r="I425" s="251"/>
      <c r="J425" s="147"/>
      <c r="K425" s="267"/>
      <c r="L425" s="267"/>
      <c r="M425" s="205"/>
      <c r="N425" s="268">
        <f t="shared" si="22"/>
        <v>0</v>
      </c>
      <c r="O425" s="148"/>
      <c r="P425" s="148"/>
      <c r="Q425" s="148"/>
      <c r="R425" s="148"/>
      <c r="S425" s="148"/>
      <c r="T425" s="148"/>
      <c r="U425" s="148"/>
      <c r="V425" s="148"/>
      <c r="W425" s="148"/>
      <c r="X425" s="148"/>
      <c r="Y425" s="148"/>
      <c r="Z425" s="148"/>
      <c r="AA425" s="148"/>
      <c r="AB425" s="148"/>
      <c r="AC425" s="148"/>
      <c r="AD425" s="148"/>
      <c r="AE425" s="148"/>
      <c r="AF425" s="148"/>
      <c r="AG425" s="148"/>
      <c r="AH425" s="148"/>
      <c r="AI425" s="148"/>
      <c r="AJ425" s="148"/>
      <c r="AK425" s="148"/>
      <c r="AL425" s="148"/>
      <c r="AM425" s="148"/>
      <c r="AN425" s="148"/>
      <c r="AO425" s="148"/>
      <c r="AP425" s="148"/>
      <c r="AQ425" s="148"/>
      <c r="AR425" s="148"/>
      <c r="AS425" s="148"/>
      <c r="AT425" s="148"/>
      <c r="AU425" s="148"/>
      <c r="AV425" s="148"/>
      <c r="AW425" s="148"/>
      <c r="AX425" s="148"/>
      <c r="AY425" s="148"/>
      <c r="AZ425" s="148"/>
      <c r="BA425" s="148"/>
      <c r="BB425" s="148"/>
      <c r="BC425" s="148"/>
      <c r="BD425" s="148"/>
      <c r="BE425" s="148"/>
      <c r="BF425" s="148"/>
      <c r="BG425" s="187"/>
      <c r="BH425" s="187"/>
    </row>
    <row r="426" spans="1:60" ht="13.95" customHeight="1" thickBot="1" x14ac:dyDescent="0.35">
      <c r="A426" s="157">
        <v>3200</v>
      </c>
      <c r="B426" s="49" t="s">
        <v>240</v>
      </c>
      <c r="C426" s="50"/>
      <c r="D426" s="266"/>
      <c r="E426" s="257">
        <f>E427+E428+E429+E430</f>
        <v>0</v>
      </c>
      <c r="F426" s="267"/>
      <c r="G426" s="147"/>
      <c r="H426" s="251">
        <f t="shared" si="21"/>
        <v>0</v>
      </c>
      <c r="I426" s="251"/>
      <c r="J426" s="147"/>
      <c r="K426" s="267"/>
      <c r="L426" s="267"/>
      <c r="M426" s="205"/>
      <c r="N426" s="268">
        <f t="shared" si="22"/>
        <v>0</v>
      </c>
      <c r="O426" s="148"/>
      <c r="P426" s="148"/>
      <c r="Q426" s="148"/>
      <c r="R426" s="148"/>
      <c r="S426" s="148"/>
      <c r="T426" s="148"/>
      <c r="U426" s="148"/>
      <c r="V426" s="148"/>
      <c r="W426" s="148"/>
      <c r="X426" s="148"/>
      <c r="Y426" s="148"/>
      <c r="Z426" s="148"/>
      <c r="AA426" s="148"/>
      <c r="AB426" s="148"/>
      <c r="AC426" s="148"/>
      <c r="AD426" s="148"/>
      <c r="AE426" s="148"/>
      <c r="AF426" s="148"/>
      <c r="AG426" s="148"/>
      <c r="AH426" s="148"/>
      <c r="AI426" s="148"/>
      <c r="AJ426" s="148"/>
      <c r="AK426" s="148"/>
      <c r="AL426" s="148"/>
      <c r="AM426" s="148"/>
      <c r="AN426" s="148"/>
      <c r="AO426" s="148"/>
      <c r="AP426" s="148"/>
      <c r="AQ426" s="148"/>
      <c r="AR426" s="148"/>
      <c r="AS426" s="148"/>
      <c r="AT426" s="148"/>
      <c r="AU426" s="148"/>
      <c r="AV426" s="148"/>
      <c r="AW426" s="148"/>
      <c r="AX426" s="148"/>
      <c r="AY426" s="148"/>
      <c r="AZ426" s="148"/>
      <c r="BA426" s="148"/>
      <c r="BB426" s="148"/>
      <c r="BC426" s="148"/>
      <c r="BD426" s="148"/>
      <c r="BE426" s="148"/>
      <c r="BF426" s="148"/>
      <c r="BG426" s="187"/>
      <c r="BH426" s="187"/>
    </row>
    <row r="427" spans="1:60" ht="28.5" customHeight="1" thickBot="1" x14ac:dyDescent="0.35">
      <c r="A427" s="157">
        <v>3210</v>
      </c>
      <c r="B427" s="343" t="s">
        <v>241</v>
      </c>
      <c r="C427" s="345"/>
      <c r="D427" s="266"/>
      <c r="E427" s="255"/>
      <c r="F427" s="267"/>
      <c r="G427" s="147"/>
      <c r="H427" s="251">
        <f t="shared" si="21"/>
        <v>0</v>
      </c>
      <c r="I427" s="251"/>
      <c r="J427" s="147"/>
      <c r="K427" s="267"/>
      <c r="L427" s="267"/>
      <c r="M427" s="205"/>
      <c r="N427" s="268">
        <f t="shared" si="22"/>
        <v>0</v>
      </c>
      <c r="O427" s="148"/>
      <c r="P427" s="148"/>
      <c r="Q427" s="148"/>
      <c r="R427" s="148"/>
      <c r="S427" s="148"/>
      <c r="T427" s="148"/>
      <c r="U427" s="148"/>
      <c r="V427" s="148"/>
      <c r="W427" s="148"/>
      <c r="X427" s="148"/>
      <c r="Y427" s="148"/>
      <c r="Z427" s="148"/>
      <c r="AA427" s="148"/>
      <c r="AB427" s="148"/>
      <c r="AC427" s="148"/>
      <c r="AD427" s="148"/>
      <c r="AE427" s="148"/>
      <c r="AF427" s="148"/>
      <c r="AG427" s="148"/>
      <c r="AH427" s="148"/>
      <c r="AI427" s="148"/>
      <c r="AJ427" s="148"/>
      <c r="AK427" s="148"/>
      <c r="AL427" s="148"/>
      <c r="AM427" s="148"/>
      <c r="AN427" s="148"/>
      <c r="AO427" s="148"/>
      <c r="AP427" s="148"/>
      <c r="AQ427" s="148"/>
      <c r="AR427" s="148"/>
      <c r="AS427" s="148"/>
      <c r="AT427" s="148"/>
      <c r="AU427" s="148"/>
      <c r="AV427" s="148"/>
      <c r="AW427" s="148"/>
      <c r="AX427" s="148"/>
      <c r="AY427" s="148"/>
      <c r="AZ427" s="148"/>
      <c r="BA427" s="148"/>
      <c r="BB427" s="148"/>
      <c r="BC427" s="148"/>
      <c r="BD427" s="148"/>
      <c r="BE427" s="148"/>
      <c r="BF427" s="148"/>
      <c r="BG427" s="187"/>
      <c r="BH427" s="187"/>
    </row>
    <row r="428" spans="1:60" ht="28.2" customHeight="1" thickBot="1" x14ac:dyDescent="0.35">
      <c r="A428" s="157">
        <v>3220</v>
      </c>
      <c r="B428" s="343" t="s">
        <v>242</v>
      </c>
      <c r="C428" s="345"/>
      <c r="D428" s="266"/>
      <c r="E428" s="255"/>
      <c r="F428" s="267"/>
      <c r="G428" s="147"/>
      <c r="H428" s="251">
        <f t="shared" si="21"/>
        <v>0</v>
      </c>
      <c r="I428" s="251"/>
      <c r="J428" s="147"/>
      <c r="K428" s="267"/>
      <c r="L428" s="267"/>
      <c r="M428" s="205"/>
      <c r="N428" s="268">
        <f t="shared" si="22"/>
        <v>0</v>
      </c>
      <c r="O428" s="148"/>
      <c r="P428" s="148"/>
      <c r="Q428" s="148"/>
      <c r="R428" s="148"/>
      <c r="S428" s="148"/>
      <c r="T428" s="148"/>
      <c r="U428" s="148"/>
      <c r="V428" s="148"/>
      <c r="W428" s="148"/>
      <c r="X428" s="148"/>
      <c r="Y428" s="148"/>
      <c r="Z428" s="148"/>
      <c r="AA428" s="148"/>
      <c r="AB428" s="148"/>
      <c r="AC428" s="148"/>
      <c r="AD428" s="148"/>
      <c r="AE428" s="148"/>
      <c r="AF428" s="148"/>
      <c r="AG428" s="148"/>
      <c r="AH428" s="148"/>
      <c r="AI428" s="148"/>
      <c r="AJ428" s="148"/>
      <c r="AK428" s="148"/>
      <c r="AL428" s="148"/>
      <c r="AM428" s="148"/>
      <c r="AN428" s="148"/>
      <c r="AO428" s="148"/>
      <c r="AP428" s="148"/>
      <c r="AQ428" s="148"/>
      <c r="AR428" s="148"/>
      <c r="AS428" s="148"/>
      <c r="AT428" s="148"/>
      <c r="AU428" s="148"/>
      <c r="AV428" s="148"/>
      <c r="AW428" s="148"/>
      <c r="AX428" s="148"/>
      <c r="AY428" s="148"/>
      <c r="AZ428" s="148"/>
      <c r="BA428" s="148"/>
      <c r="BB428" s="148"/>
      <c r="BC428" s="148"/>
      <c r="BD428" s="148"/>
      <c r="BE428" s="148"/>
      <c r="BF428" s="148"/>
      <c r="BG428" s="187"/>
      <c r="BH428" s="187"/>
    </row>
    <row r="429" spans="1:60" ht="28.2" customHeight="1" thickBot="1" x14ac:dyDescent="0.35">
      <c r="A429" s="157">
        <v>3230</v>
      </c>
      <c r="B429" s="343" t="s">
        <v>243</v>
      </c>
      <c r="C429" s="345"/>
      <c r="D429" s="266"/>
      <c r="E429" s="255"/>
      <c r="F429" s="267"/>
      <c r="G429" s="147"/>
      <c r="H429" s="251">
        <f t="shared" si="21"/>
        <v>0</v>
      </c>
      <c r="I429" s="251"/>
      <c r="J429" s="147"/>
      <c r="K429" s="267"/>
      <c r="L429" s="267"/>
      <c r="M429" s="205"/>
      <c r="N429" s="268">
        <f t="shared" si="22"/>
        <v>0</v>
      </c>
      <c r="O429" s="148"/>
      <c r="P429" s="148"/>
      <c r="Q429" s="148"/>
      <c r="R429" s="148"/>
      <c r="S429" s="148"/>
      <c r="T429" s="148"/>
      <c r="U429" s="148"/>
      <c r="V429" s="148"/>
      <c r="W429" s="148"/>
      <c r="X429" s="148"/>
      <c r="Y429" s="148"/>
      <c r="Z429" s="148"/>
      <c r="AA429" s="148"/>
      <c r="AB429" s="148"/>
      <c r="AC429" s="148"/>
      <c r="AD429" s="148"/>
      <c r="AE429" s="148"/>
      <c r="AF429" s="148"/>
      <c r="AG429" s="148"/>
      <c r="AH429" s="148"/>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148"/>
      <c r="BD429" s="148"/>
      <c r="BE429" s="148"/>
      <c r="BF429" s="148"/>
      <c r="BG429" s="187"/>
      <c r="BH429" s="187"/>
    </row>
    <row r="430" spans="1:60" ht="13.95" customHeight="1" thickBot="1" x14ac:dyDescent="0.35">
      <c r="A430" s="157">
        <v>3240</v>
      </c>
      <c r="B430" s="49" t="s">
        <v>244</v>
      </c>
      <c r="C430" s="50"/>
      <c r="D430" s="266"/>
      <c r="E430" s="255"/>
      <c r="F430" s="267"/>
      <c r="G430" s="147"/>
      <c r="H430" s="251">
        <f t="shared" si="21"/>
        <v>0</v>
      </c>
      <c r="I430" s="251"/>
      <c r="J430" s="147"/>
      <c r="K430" s="267"/>
      <c r="L430" s="267"/>
      <c r="M430" s="205"/>
      <c r="N430" s="268">
        <f t="shared" si="22"/>
        <v>0</v>
      </c>
      <c r="O430" s="148"/>
      <c r="P430" s="148"/>
      <c r="Q430" s="148"/>
      <c r="R430" s="148"/>
      <c r="S430" s="148"/>
      <c r="T430" s="148"/>
      <c r="U430" s="148"/>
      <c r="V430" s="148"/>
      <c r="W430" s="148"/>
      <c r="X430" s="148"/>
      <c r="Y430" s="148"/>
      <c r="Z430" s="148"/>
      <c r="AA430" s="148"/>
      <c r="AB430" s="148"/>
      <c r="AC430" s="148"/>
      <c r="AD430" s="148"/>
      <c r="AE430" s="148"/>
      <c r="AF430" s="148"/>
      <c r="AG430" s="148"/>
      <c r="AH430" s="148"/>
      <c r="AI430" s="148"/>
      <c r="AJ430" s="148"/>
      <c r="AK430" s="148"/>
      <c r="AL430" s="148"/>
      <c r="AM430" s="148"/>
      <c r="AN430" s="148"/>
      <c r="AO430" s="148"/>
      <c r="AP430" s="148"/>
      <c r="AQ430" s="148"/>
      <c r="AR430" s="148"/>
      <c r="AS430" s="148"/>
      <c r="AT430" s="148"/>
      <c r="AU430" s="148"/>
      <c r="AV430" s="148"/>
      <c r="AW430" s="148"/>
      <c r="AX430" s="148"/>
      <c r="AY430" s="148"/>
      <c r="AZ430" s="148"/>
      <c r="BA430" s="148"/>
      <c r="BB430" s="148"/>
      <c r="BC430" s="148"/>
      <c r="BD430" s="148"/>
      <c r="BE430" s="148"/>
      <c r="BF430" s="148"/>
      <c r="BG430" s="187"/>
      <c r="BH430" s="187"/>
    </row>
    <row r="431" spans="1:60" ht="13.95" customHeight="1" thickBot="1" x14ac:dyDescent="0.35">
      <c r="A431" s="147"/>
      <c r="B431" s="49" t="s">
        <v>85</v>
      </c>
      <c r="C431" s="50"/>
      <c r="D431" s="266">
        <f>G93</f>
        <v>3119800</v>
      </c>
      <c r="E431" s="257">
        <f>SUM(E376,E410,E411)</f>
        <v>0</v>
      </c>
      <c r="F431" s="269"/>
      <c r="G431" s="147"/>
      <c r="H431" s="251">
        <f t="shared" si="21"/>
        <v>3119800</v>
      </c>
      <c r="I431" s="251">
        <f>K93</f>
        <v>4092700</v>
      </c>
      <c r="J431" s="147"/>
      <c r="K431" s="267"/>
      <c r="L431" s="267"/>
      <c r="M431" s="205"/>
      <c r="N431" s="268">
        <f t="shared" si="22"/>
        <v>4092700</v>
      </c>
      <c r="O431" s="148"/>
      <c r="P431" s="148"/>
      <c r="Q431" s="148"/>
      <c r="R431" s="148"/>
      <c r="S431" s="148"/>
      <c r="T431" s="148"/>
      <c r="U431" s="148"/>
      <c r="V431" s="148"/>
      <c r="W431" s="148"/>
      <c r="X431" s="148"/>
      <c r="Y431" s="148"/>
      <c r="Z431" s="148"/>
      <c r="AA431" s="148"/>
      <c r="AB431" s="148"/>
      <c r="AC431" s="148"/>
      <c r="AD431" s="148"/>
      <c r="AE431" s="148"/>
      <c r="AF431" s="148"/>
      <c r="AG431" s="148"/>
      <c r="AH431" s="148"/>
      <c r="AI431" s="148"/>
      <c r="AJ431" s="148"/>
      <c r="AK431" s="148"/>
      <c r="AL431" s="148"/>
      <c r="AM431" s="148"/>
      <c r="AN431" s="148"/>
      <c r="AO431" s="148"/>
      <c r="AP431" s="148"/>
      <c r="AQ431" s="148"/>
      <c r="AR431" s="148"/>
      <c r="AS431" s="148"/>
      <c r="AT431" s="148"/>
      <c r="AU431" s="148"/>
      <c r="AV431" s="148"/>
      <c r="AW431" s="148"/>
      <c r="AX431" s="148"/>
      <c r="AY431" s="148"/>
      <c r="AZ431" s="148"/>
      <c r="BA431" s="148"/>
      <c r="BB431" s="148"/>
      <c r="BC431" s="148"/>
      <c r="BD431" s="148"/>
      <c r="BE431" s="148"/>
      <c r="BF431" s="148"/>
      <c r="BG431" s="187"/>
      <c r="BH431" s="187"/>
    </row>
    <row r="432" spans="1:60" ht="15" customHeight="1" x14ac:dyDescent="0.3">
      <c r="A432" s="187"/>
      <c r="B432" s="186"/>
      <c r="C432" s="186"/>
      <c r="D432" s="186"/>
      <c r="E432" s="186"/>
      <c r="F432" s="186"/>
      <c r="G432" s="186"/>
      <c r="H432" s="186"/>
      <c r="I432" s="186"/>
      <c r="J432" s="186"/>
      <c r="K432" s="186"/>
      <c r="L432" s="186"/>
      <c r="M432" s="186"/>
      <c r="N432" s="186"/>
      <c r="O432" s="148"/>
      <c r="P432" s="148"/>
      <c r="Q432" s="148"/>
      <c r="R432" s="148"/>
      <c r="S432" s="186"/>
      <c r="T432" s="186"/>
      <c r="U432" s="186"/>
      <c r="V432" s="186"/>
      <c r="W432" s="186"/>
      <c r="X432" s="186"/>
      <c r="Y432" s="186"/>
      <c r="Z432" s="186"/>
      <c r="AA432" s="186"/>
      <c r="AB432" s="186"/>
      <c r="AC432" s="186"/>
      <c r="AD432" s="186"/>
      <c r="AE432" s="186"/>
      <c r="AF432" s="186"/>
      <c r="AG432" s="186"/>
      <c r="AH432" s="186"/>
      <c r="AI432" s="186"/>
      <c r="AJ432" s="186"/>
      <c r="AK432" s="186"/>
      <c r="AL432" s="186"/>
      <c r="AM432" s="186"/>
      <c r="AN432" s="186"/>
      <c r="AO432" s="186"/>
      <c r="AP432" s="186"/>
      <c r="AQ432" s="186"/>
      <c r="AR432" s="186"/>
      <c r="AS432" s="186"/>
      <c r="AT432" s="186"/>
      <c r="AU432" s="186"/>
      <c r="AV432" s="186"/>
      <c r="AW432" s="186"/>
      <c r="AX432" s="186"/>
      <c r="AY432" s="186"/>
      <c r="AZ432" s="186"/>
      <c r="BA432" s="186"/>
      <c r="BB432" s="186"/>
      <c r="BC432" s="186"/>
      <c r="BD432" s="186"/>
      <c r="BE432" s="186"/>
      <c r="BF432" s="186"/>
      <c r="BG432" s="186"/>
      <c r="BH432" s="409"/>
    </row>
    <row r="433" spans="1:60" ht="15.6" customHeight="1" x14ac:dyDescent="0.3">
      <c r="A433" s="287" t="s">
        <v>256</v>
      </c>
      <c r="B433" s="287"/>
      <c r="C433" s="287"/>
      <c r="D433" s="287"/>
      <c r="E433" s="287"/>
      <c r="F433" s="287"/>
      <c r="G433" s="287"/>
      <c r="H433" s="287"/>
      <c r="I433" s="287"/>
      <c r="J433" s="287"/>
      <c r="K433" s="287"/>
      <c r="L433" s="54"/>
      <c r="M433" s="54"/>
      <c r="N433" s="54"/>
      <c r="O433" s="148"/>
      <c r="P433" s="148"/>
      <c r="Q433" s="148"/>
      <c r="R433" s="148"/>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409"/>
    </row>
    <row r="434" spans="1:60" ht="16.2" thickBot="1" x14ac:dyDescent="0.35">
      <c r="A434" s="187"/>
      <c r="C434" s="56"/>
      <c r="D434" s="56"/>
      <c r="E434" s="56"/>
      <c r="F434" s="56"/>
      <c r="G434" s="56"/>
      <c r="H434" s="56"/>
      <c r="I434" s="56"/>
      <c r="J434" s="56"/>
      <c r="K434" s="56"/>
      <c r="L434" s="56"/>
      <c r="M434" s="307" t="s">
        <v>33</v>
      </c>
      <c r="N434" s="307"/>
      <c r="O434" s="148"/>
      <c r="P434" s="148"/>
      <c r="Q434" s="148"/>
      <c r="R434" s="148"/>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c r="BB434" s="56"/>
      <c r="BC434" s="56"/>
      <c r="BD434" s="56"/>
      <c r="BE434" s="56"/>
      <c r="BF434" s="56"/>
      <c r="BG434" s="56"/>
      <c r="BH434" s="409"/>
    </row>
    <row r="435" spans="1:60" ht="96.6" customHeight="1" x14ac:dyDescent="0.3">
      <c r="A435" s="425" t="s">
        <v>198</v>
      </c>
      <c r="B435" s="433" t="s">
        <v>35</v>
      </c>
      <c r="C435" s="291" t="s">
        <v>199</v>
      </c>
      <c r="D435" s="355" t="s">
        <v>200</v>
      </c>
      <c r="E435" s="388" t="s">
        <v>257</v>
      </c>
      <c r="F435" s="359"/>
      <c r="G435" s="388" t="s">
        <v>258</v>
      </c>
      <c r="H435" s="359"/>
      <c r="I435" s="388" t="s">
        <v>259</v>
      </c>
      <c r="J435" s="359"/>
      <c r="K435" s="388" t="s">
        <v>260</v>
      </c>
      <c r="L435" s="359"/>
      <c r="M435" s="388" t="s">
        <v>261</v>
      </c>
      <c r="N435" s="359"/>
      <c r="O435" s="148"/>
      <c r="P435" s="148"/>
      <c r="Q435" s="148"/>
      <c r="R435" s="148"/>
      <c r="S435" s="148"/>
      <c r="T435" s="148"/>
      <c r="U435" s="148"/>
      <c r="V435" s="148"/>
      <c r="W435" s="148"/>
      <c r="X435" s="148"/>
      <c r="Y435" s="148"/>
      <c r="Z435" s="148"/>
      <c r="AA435" s="148"/>
      <c r="AB435" s="148"/>
      <c r="AC435" s="148"/>
      <c r="AD435" s="148"/>
      <c r="AE435" s="148"/>
      <c r="AF435" s="148"/>
      <c r="AG435" s="148"/>
      <c r="AH435" s="148"/>
      <c r="AI435" s="148"/>
      <c r="AJ435" s="148"/>
      <c r="AK435" s="148"/>
      <c r="AL435" s="148"/>
      <c r="AM435" s="148"/>
      <c r="AN435" s="148"/>
      <c r="AO435" s="148"/>
      <c r="AP435" s="148"/>
      <c r="AQ435" s="148"/>
      <c r="AR435" s="148"/>
      <c r="AS435" s="148"/>
      <c r="AT435" s="148"/>
      <c r="AU435" s="148"/>
      <c r="AV435" s="148"/>
      <c r="AW435" s="148"/>
      <c r="AX435" s="148"/>
      <c r="AY435" s="148"/>
      <c r="AZ435" s="148"/>
      <c r="BA435" s="148"/>
      <c r="BB435" s="148"/>
      <c r="BC435" s="148"/>
      <c r="BD435" s="148"/>
      <c r="BE435" s="148"/>
      <c r="BF435" s="148"/>
      <c r="BG435" s="148"/>
      <c r="BH435" s="148"/>
    </row>
    <row r="436" spans="1:60" ht="13.95" customHeight="1" thickBot="1" x14ac:dyDescent="0.35">
      <c r="A436" s="427"/>
      <c r="B436" s="434"/>
      <c r="C436" s="293"/>
      <c r="D436" s="357"/>
      <c r="E436" s="390"/>
      <c r="F436" s="361"/>
      <c r="G436" s="390"/>
      <c r="H436" s="361"/>
      <c r="I436" s="390"/>
      <c r="J436" s="361"/>
      <c r="K436" s="390"/>
      <c r="L436" s="361"/>
      <c r="M436" s="390"/>
      <c r="N436" s="361"/>
      <c r="O436" s="148"/>
      <c r="P436" s="148"/>
      <c r="Q436" s="148"/>
      <c r="R436" s="148"/>
      <c r="S436" s="148"/>
      <c r="T436" s="148"/>
      <c r="U436" s="148"/>
      <c r="V436" s="148"/>
      <c r="W436" s="148"/>
      <c r="X436" s="148"/>
      <c r="Y436" s="148"/>
      <c r="Z436" s="148"/>
      <c r="AA436" s="148"/>
      <c r="AB436" s="148"/>
      <c r="AC436" s="148"/>
      <c r="AD436" s="148"/>
      <c r="AE436" s="148"/>
      <c r="AF436" s="148"/>
      <c r="AG436" s="148"/>
      <c r="AH436" s="148"/>
      <c r="AI436" s="148"/>
      <c r="AJ436" s="148"/>
      <c r="AK436" s="148"/>
      <c r="AL436" s="148"/>
      <c r="AM436" s="148"/>
      <c r="AN436" s="148"/>
      <c r="AO436" s="148"/>
      <c r="AP436" s="148"/>
      <c r="AQ436" s="148"/>
      <c r="AR436" s="148"/>
      <c r="AS436" s="148"/>
      <c r="AT436" s="148"/>
      <c r="AU436" s="148"/>
      <c r="AV436" s="148"/>
      <c r="AW436" s="148"/>
      <c r="AX436" s="148"/>
      <c r="AY436" s="148"/>
      <c r="AZ436" s="148"/>
      <c r="BA436" s="148"/>
      <c r="BB436" s="148"/>
      <c r="BC436" s="148"/>
      <c r="BD436" s="148"/>
      <c r="BE436" s="148"/>
      <c r="BF436" s="148"/>
      <c r="BG436" s="148"/>
      <c r="BH436" s="148"/>
    </row>
    <row r="437" spans="1:60" ht="15" thickBot="1" x14ac:dyDescent="0.35">
      <c r="A437" s="157">
        <v>1</v>
      </c>
      <c r="B437" s="157">
        <v>2</v>
      </c>
      <c r="C437" s="192">
        <v>3</v>
      </c>
      <c r="D437" s="192">
        <v>4</v>
      </c>
      <c r="E437" s="419">
        <v>5</v>
      </c>
      <c r="F437" s="420"/>
      <c r="G437" s="419">
        <v>6</v>
      </c>
      <c r="H437" s="420"/>
      <c r="I437" s="419">
        <v>7</v>
      </c>
      <c r="J437" s="420"/>
      <c r="K437" s="419">
        <v>8</v>
      </c>
      <c r="L437" s="437"/>
      <c r="M437" s="387">
        <v>9</v>
      </c>
      <c r="N437" s="353"/>
      <c r="O437" s="148"/>
      <c r="P437" s="148"/>
      <c r="Q437" s="148"/>
      <c r="R437" s="148"/>
      <c r="S437" s="148"/>
      <c r="T437" s="148"/>
      <c r="U437" s="148"/>
      <c r="V437" s="148"/>
      <c r="W437" s="148"/>
      <c r="X437" s="148"/>
      <c r="Y437" s="148"/>
      <c r="Z437" s="148"/>
      <c r="AA437" s="148"/>
      <c r="AB437" s="148"/>
      <c r="AC437" s="148"/>
      <c r="AD437" s="148"/>
      <c r="AE437" s="148"/>
      <c r="AF437" s="148"/>
      <c r="AG437" s="148"/>
      <c r="AH437" s="148"/>
      <c r="AI437" s="148"/>
      <c r="AJ437" s="148"/>
      <c r="AK437" s="148"/>
      <c r="AL437" s="148"/>
      <c r="AM437" s="148"/>
      <c r="AN437" s="148"/>
      <c r="AO437" s="148"/>
      <c r="AP437" s="148"/>
      <c r="AQ437" s="148"/>
      <c r="AR437" s="148"/>
      <c r="AS437" s="148"/>
      <c r="AT437" s="148"/>
      <c r="AU437" s="148"/>
      <c r="AV437" s="148"/>
      <c r="AW437" s="148"/>
      <c r="AX437" s="148"/>
      <c r="AY437" s="148"/>
      <c r="AZ437" s="148"/>
      <c r="BA437" s="148"/>
      <c r="BB437" s="148"/>
      <c r="BC437" s="148"/>
      <c r="BD437" s="148"/>
      <c r="BE437" s="148"/>
      <c r="BF437" s="148"/>
      <c r="BG437" s="148"/>
      <c r="BH437" s="148"/>
    </row>
    <row r="438" spans="1:60" ht="27" thickBot="1" x14ac:dyDescent="0.35">
      <c r="A438" s="157"/>
      <c r="B438" s="147" t="s">
        <v>262</v>
      </c>
      <c r="C438" s="270"/>
      <c r="D438" s="270"/>
      <c r="E438" s="294"/>
      <c r="F438" s="296"/>
      <c r="G438" s="294"/>
      <c r="H438" s="296"/>
      <c r="I438" s="294"/>
      <c r="J438" s="296"/>
      <c r="K438" s="294"/>
      <c r="L438" s="342"/>
      <c r="M438" s="387"/>
      <c r="N438" s="353"/>
      <c r="O438" s="148"/>
      <c r="P438" s="148"/>
      <c r="Q438" s="148"/>
      <c r="R438" s="148"/>
      <c r="S438" s="148"/>
      <c r="T438" s="148"/>
      <c r="U438" s="148"/>
      <c r="V438" s="148"/>
      <c r="W438" s="148"/>
      <c r="X438" s="148"/>
      <c r="Y438" s="148"/>
      <c r="Z438" s="148"/>
      <c r="AA438" s="148"/>
      <c r="AB438" s="148"/>
      <c r="AC438" s="148"/>
      <c r="AD438" s="148"/>
      <c r="AE438" s="148"/>
      <c r="AF438" s="148"/>
      <c r="AG438" s="148"/>
      <c r="AH438" s="148"/>
      <c r="AI438" s="148"/>
      <c r="AJ438" s="148"/>
      <c r="AK438" s="148"/>
      <c r="AL438" s="148"/>
      <c r="AM438" s="148"/>
      <c r="AN438" s="148"/>
      <c r="AO438" s="148"/>
      <c r="AP438" s="148"/>
      <c r="AQ438" s="148"/>
      <c r="AR438" s="148"/>
      <c r="AS438" s="148"/>
      <c r="AT438" s="148"/>
      <c r="AU438" s="148"/>
      <c r="AV438" s="148"/>
      <c r="AW438" s="148"/>
      <c r="AX438" s="148"/>
      <c r="AY438" s="148"/>
      <c r="AZ438" s="148"/>
      <c r="BA438" s="148"/>
      <c r="BB438" s="148"/>
      <c r="BC438" s="148"/>
      <c r="BD438" s="148"/>
      <c r="BE438" s="148"/>
      <c r="BF438" s="148"/>
      <c r="BG438" s="148"/>
      <c r="BH438" s="148"/>
    </row>
    <row r="439" spans="1:60" ht="15" thickBot="1" x14ac:dyDescent="0.35">
      <c r="A439" s="157">
        <v>2000</v>
      </c>
      <c r="B439" s="49" t="s">
        <v>208</v>
      </c>
      <c r="C439" s="271">
        <f>C312</f>
        <v>3986310</v>
      </c>
      <c r="D439" s="271">
        <f>E312</f>
        <v>3379464.9299999997</v>
      </c>
      <c r="E439" s="435"/>
      <c r="F439" s="436"/>
      <c r="G439" s="192"/>
      <c r="H439" s="272"/>
      <c r="I439" s="192"/>
      <c r="J439" s="272"/>
      <c r="K439" s="192"/>
      <c r="L439" s="273"/>
      <c r="M439" s="205"/>
      <c r="N439" s="204"/>
      <c r="O439" s="148"/>
      <c r="P439" s="148"/>
      <c r="Q439" s="148"/>
      <c r="R439" s="148"/>
      <c r="S439" s="148"/>
      <c r="T439" s="148"/>
      <c r="U439" s="148"/>
      <c r="V439" s="148"/>
      <c r="W439" s="148"/>
      <c r="X439" s="148"/>
      <c r="Y439" s="148"/>
      <c r="Z439" s="148"/>
      <c r="AA439" s="148"/>
      <c r="AB439" s="148"/>
      <c r="AC439" s="148"/>
      <c r="AD439" s="148"/>
      <c r="AE439" s="148"/>
      <c r="AF439" s="148"/>
      <c r="AG439" s="148"/>
      <c r="AH439" s="148"/>
      <c r="AI439" s="148"/>
      <c r="AJ439" s="148"/>
      <c r="AK439" s="148"/>
      <c r="AL439" s="148"/>
      <c r="AM439" s="148"/>
      <c r="AN439" s="148"/>
      <c r="AO439" s="148"/>
      <c r="AP439" s="148"/>
      <c r="AQ439" s="148"/>
      <c r="AR439" s="148"/>
      <c r="AS439" s="148"/>
      <c r="AT439" s="148"/>
      <c r="AU439" s="148"/>
      <c r="AV439" s="148"/>
      <c r="AW439" s="148"/>
      <c r="AX439" s="148"/>
      <c r="AY439" s="148"/>
      <c r="AZ439" s="148"/>
      <c r="BA439" s="148"/>
      <c r="BB439" s="148"/>
      <c r="BC439" s="148"/>
      <c r="BD439" s="148"/>
      <c r="BE439" s="148"/>
      <c r="BF439" s="148"/>
      <c r="BG439" s="148"/>
      <c r="BH439" s="148"/>
    </row>
    <row r="440" spans="1:60" ht="27" thickBot="1" x14ac:dyDescent="0.35">
      <c r="A440" s="157">
        <v>2100</v>
      </c>
      <c r="B440" s="49" t="s">
        <v>209</v>
      </c>
      <c r="C440" s="271">
        <f t="shared" ref="C440:C494" si="24">C313</f>
        <v>0</v>
      </c>
      <c r="D440" s="271">
        <f t="shared" ref="D440:D494" si="25">E313</f>
        <v>0</v>
      </c>
      <c r="E440" s="435"/>
      <c r="F440" s="436"/>
      <c r="G440" s="192"/>
      <c r="H440" s="272"/>
      <c r="I440" s="192"/>
      <c r="J440" s="272"/>
      <c r="K440" s="192"/>
      <c r="L440" s="273"/>
      <c r="M440" s="205"/>
      <c r="N440" s="204"/>
      <c r="O440" s="148"/>
      <c r="P440" s="148"/>
      <c r="Q440" s="148"/>
      <c r="R440" s="148"/>
      <c r="S440" s="148"/>
      <c r="T440" s="148"/>
      <c r="U440" s="148"/>
      <c r="V440" s="148"/>
      <c r="W440" s="148"/>
      <c r="X440" s="148"/>
      <c r="Y440" s="148"/>
      <c r="Z440" s="148"/>
      <c r="AA440" s="148"/>
      <c r="AB440" s="148"/>
      <c r="AC440" s="148"/>
      <c r="AD440" s="148"/>
      <c r="AE440" s="148"/>
      <c r="AF440" s="148"/>
      <c r="AG440" s="148"/>
      <c r="AH440" s="148"/>
      <c r="AI440" s="148"/>
      <c r="AJ440" s="148"/>
      <c r="AK440" s="148"/>
      <c r="AL440" s="148"/>
      <c r="AM440" s="148"/>
      <c r="AN440" s="148"/>
      <c r="AO440" s="148"/>
      <c r="AP440" s="148"/>
      <c r="AQ440" s="148"/>
      <c r="AR440" s="148"/>
      <c r="AS440" s="148"/>
      <c r="AT440" s="148"/>
      <c r="AU440" s="148"/>
      <c r="AV440" s="148"/>
      <c r="AW440" s="148"/>
      <c r="AX440" s="148"/>
      <c r="AY440" s="148"/>
      <c r="AZ440" s="148"/>
      <c r="BA440" s="148"/>
      <c r="BB440" s="148"/>
      <c r="BC440" s="148"/>
      <c r="BD440" s="148"/>
      <c r="BE440" s="148"/>
      <c r="BF440" s="148"/>
      <c r="BG440" s="148"/>
      <c r="BH440" s="148"/>
    </row>
    <row r="441" spans="1:60" ht="15" thickBot="1" x14ac:dyDescent="0.35">
      <c r="A441" s="157">
        <v>2110</v>
      </c>
      <c r="B441" s="49" t="s">
        <v>65</v>
      </c>
      <c r="C441" s="271">
        <f t="shared" si="24"/>
        <v>0</v>
      </c>
      <c r="D441" s="271">
        <f t="shared" si="25"/>
        <v>0</v>
      </c>
      <c r="E441" s="435"/>
      <c r="F441" s="436"/>
      <c r="G441" s="192"/>
      <c r="H441" s="272"/>
      <c r="I441" s="192"/>
      <c r="J441" s="272"/>
      <c r="K441" s="192"/>
      <c r="L441" s="273"/>
      <c r="M441" s="205"/>
      <c r="N441" s="204"/>
      <c r="O441" s="148"/>
      <c r="P441" s="148"/>
      <c r="Q441" s="148"/>
      <c r="R441" s="148"/>
      <c r="S441" s="148"/>
      <c r="T441" s="148"/>
      <c r="U441" s="148"/>
      <c r="V441" s="148"/>
      <c r="W441" s="148"/>
      <c r="X441" s="148"/>
      <c r="Y441" s="148"/>
      <c r="Z441" s="148"/>
      <c r="AA441" s="148"/>
      <c r="AB441" s="148"/>
      <c r="AC441" s="148"/>
      <c r="AD441" s="148"/>
      <c r="AE441" s="148"/>
      <c r="AF441" s="148"/>
      <c r="AG441" s="148"/>
      <c r="AH441" s="148"/>
      <c r="AI441" s="148"/>
      <c r="AJ441" s="148"/>
      <c r="AK441" s="148"/>
      <c r="AL441" s="148"/>
      <c r="AM441" s="148"/>
      <c r="AN441" s="148"/>
      <c r="AO441" s="148"/>
      <c r="AP441" s="148"/>
      <c r="AQ441" s="148"/>
      <c r="AR441" s="148"/>
      <c r="AS441" s="148"/>
      <c r="AT441" s="148"/>
      <c r="AU441" s="148"/>
      <c r="AV441" s="148"/>
      <c r="AW441" s="148"/>
      <c r="AX441" s="148"/>
      <c r="AY441" s="148"/>
      <c r="AZ441" s="148"/>
      <c r="BA441" s="148"/>
      <c r="BB441" s="148"/>
      <c r="BC441" s="148"/>
      <c r="BD441" s="148"/>
      <c r="BE441" s="148"/>
      <c r="BF441" s="148"/>
      <c r="BG441" s="148"/>
      <c r="BH441" s="148"/>
    </row>
    <row r="442" spans="1:60" ht="15" thickBot="1" x14ac:dyDescent="0.35">
      <c r="A442" s="157">
        <v>2111</v>
      </c>
      <c r="B442" s="49" t="s">
        <v>210</v>
      </c>
      <c r="C442" s="271">
        <f t="shared" si="24"/>
        <v>0</v>
      </c>
      <c r="D442" s="271">
        <f t="shared" si="25"/>
        <v>0</v>
      </c>
      <c r="E442" s="435"/>
      <c r="F442" s="438"/>
      <c r="G442" s="192"/>
      <c r="H442" s="272"/>
      <c r="I442" s="192"/>
      <c r="J442" s="272"/>
      <c r="K442" s="192"/>
      <c r="L442" s="273"/>
      <c r="M442" s="205"/>
      <c r="N442" s="204"/>
      <c r="O442" s="148"/>
      <c r="P442" s="148"/>
      <c r="Q442" s="148"/>
      <c r="R442" s="148"/>
      <c r="S442" s="148"/>
      <c r="T442" s="148"/>
      <c r="U442" s="148"/>
      <c r="V442" s="148"/>
      <c r="W442" s="148"/>
      <c r="X442" s="148"/>
      <c r="Y442" s="148"/>
      <c r="Z442" s="148"/>
      <c r="AA442" s="148"/>
      <c r="AB442" s="148"/>
      <c r="AC442" s="148"/>
      <c r="AD442" s="148"/>
      <c r="AE442" s="148"/>
      <c r="AF442" s="148"/>
      <c r="AG442" s="148"/>
      <c r="AH442" s="148"/>
      <c r="AI442" s="148"/>
      <c r="AJ442" s="148"/>
      <c r="AK442" s="148"/>
      <c r="AL442" s="148"/>
      <c r="AM442" s="148"/>
      <c r="AN442" s="148"/>
      <c r="AO442" s="148"/>
      <c r="AP442" s="148"/>
      <c r="AQ442" s="148"/>
      <c r="AR442" s="148"/>
      <c r="AS442" s="148"/>
      <c r="AT442" s="148"/>
      <c r="AU442" s="148"/>
      <c r="AV442" s="148"/>
      <c r="AW442" s="148"/>
      <c r="AX442" s="148"/>
      <c r="AY442" s="148"/>
      <c r="AZ442" s="148"/>
      <c r="BA442" s="148"/>
      <c r="BB442" s="148"/>
      <c r="BC442" s="148"/>
      <c r="BD442" s="148"/>
      <c r="BE442" s="148"/>
      <c r="BF442" s="148"/>
      <c r="BG442" s="148"/>
      <c r="BH442" s="148"/>
    </row>
    <row r="443" spans="1:60" ht="27" thickBot="1" x14ac:dyDescent="0.35">
      <c r="A443" s="157">
        <v>2112</v>
      </c>
      <c r="B443" s="49" t="s">
        <v>211</v>
      </c>
      <c r="C443" s="271">
        <f t="shared" si="24"/>
        <v>0</v>
      </c>
      <c r="D443" s="271">
        <f t="shared" si="25"/>
        <v>0</v>
      </c>
      <c r="E443" s="294"/>
      <c r="F443" s="296"/>
      <c r="G443" s="192"/>
      <c r="H443" s="272"/>
      <c r="I443" s="192"/>
      <c r="J443" s="272"/>
      <c r="K443" s="192"/>
      <c r="L443" s="273"/>
      <c r="M443" s="205"/>
      <c r="N443" s="204"/>
      <c r="O443" s="148"/>
      <c r="P443" s="148"/>
      <c r="Q443" s="148"/>
      <c r="R443" s="148"/>
      <c r="S443" s="148"/>
      <c r="T443" s="148"/>
      <c r="U443" s="148"/>
      <c r="V443" s="148"/>
      <c r="W443" s="148"/>
      <c r="X443" s="148"/>
      <c r="Y443" s="148"/>
      <c r="Z443" s="148"/>
      <c r="AA443" s="148"/>
      <c r="AB443" s="148"/>
      <c r="AC443" s="148"/>
      <c r="AD443" s="148"/>
      <c r="AE443" s="148"/>
      <c r="AF443" s="148"/>
      <c r="AG443" s="148"/>
      <c r="AH443" s="148"/>
      <c r="AI443" s="148"/>
      <c r="AJ443" s="148"/>
      <c r="AK443" s="148"/>
      <c r="AL443" s="148"/>
      <c r="AM443" s="148"/>
      <c r="AN443" s="148"/>
      <c r="AO443" s="148"/>
      <c r="AP443" s="148"/>
      <c r="AQ443" s="148"/>
      <c r="AR443" s="148"/>
      <c r="AS443" s="148"/>
      <c r="AT443" s="148"/>
      <c r="AU443" s="148"/>
      <c r="AV443" s="148"/>
      <c r="AW443" s="148"/>
      <c r="AX443" s="148"/>
      <c r="AY443" s="148"/>
      <c r="AZ443" s="148"/>
      <c r="BA443" s="148"/>
      <c r="BB443" s="148"/>
      <c r="BC443" s="148"/>
      <c r="BD443" s="148"/>
      <c r="BE443" s="148"/>
      <c r="BF443" s="148"/>
      <c r="BG443" s="148"/>
      <c r="BH443" s="148"/>
    </row>
    <row r="444" spans="1:60" ht="15" thickBot="1" x14ac:dyDescent="0.35">
      <c r="A444" s="157">
        <v>2120</v>
      </c>
      <c r="B444" s="49" t="s">
        <v>66</v>
      </c>
      <c r="C444" s="271">
        <f t="shared" si="24"/>
        <v>0</v>
      </c>
      <c r="D444" s="271">
        <f t="shared" si="25"/>
        <v>0</v>
      </c>
      <c r="E444" s="294"/>
      <c r="F444" s="296"/>
      <c r="G444" s="192"/>
      <c r="H444" s="272"/>
      <c r="I444" s="192"/>
      <c r="J444" s="272"/>
      <c r="K444" s="192"/>
      <c r="L444" s="273"/>
      <c r="M444" s="205"/>
      <c r="N444" s="204"/>
      <c r="O444" s="148"/>
      <c r="P444" s="148"/>
      <c r="Q444" s="148"/>
      <c r="R444" s="148"/>
      <c r="S444" s="148"/>
      <c r="T444" s="148"/>
      <c r="U444" s="148"/>
      <c r="V444" s="148"/>
      <c r="W444" s="148"/>
      <c r="X444" s="148"/>
      <c r="Y444" s="148"/>
      <c r="Z444" s="148"/>
      <c r="AA444" s="148"/>
      <c r="AB444" s="148"/>
      <c r="AC444" s="148"/>
      <c r="AD444" s="148"/>
      <c r="AE444" s="148"/>
      <c r="AF444" s="148"/>
      <c r="AG444" s="148"/>
      <c r="AH444" s="148"/>
      <c r="AI444" s="148"/>
      <c r="AJ444" s="148"/>
      <c r="AK444" s="148"/>
      <c r="AL444" s="148"/>
      <c r="AM444" s="148"/>
      <c r="AN444" s="148"/>
      <c r="AO444" s="148"/>
      <c r="AP444" s="148"/>
      <c r="AQ444" s="148"/>
      <c r="AR444" s="148"/>
      <c r="AS444" s="148"/>
      <c r="AT444" s="148"/>
      <c r="AU444" s="148"/>
      <c r="AV444" s="148"/>
      <c r="AW444" s="148"/>
      <c r="AX444" s="148"/>
      <c r="AY444" s="148"/>
      <c r="AZ444" s="148"/>
      <c r="BA444" s="148"/>
      <c r="BB444" s="148"/>
      <c r="BC444" s="148"/>
      <c r="BD444" s="148"/>
      <c r="BE444" s="148"/>
      <c r="BF444" s="148"/>
      <c r="BG444" s="148"/>
      <c r="BH444" s="148"/>
    </row>
    <row r="445" spans="1:60" ht="15" thickBot="1" x14ac:dyDescent="0.35">
      <c r="A445" s="157">
        <v>2200</v>
      </c>
      <c r="B445" s="49" t="s">
        <v>212</v>
      </c>
      <c r="C445" s="271">
        <f t="shared" si="24"/>
        <v>3986310</v>
      </c>
      <c r="D445" s="271">
        <f t="shared" si="25"/>
        <v>3379464.9299999997</v>
      </c>
      <c r="E445" s="294"/>
      <c r="F445" s="296"/>
      <c r="G445" s="192"/>
      <c r="H445" s="272"/>
      <c r="I445" s="192"/>
      <c r="J445" s="272"/>
      <c r="K445" s="192"/>
      <c r="L445" s="273"/>
      <c r="M445" s="205"/>
      <c r="N445" s="204"/>
      <c r="O445" s="148"/>
      <c r="P445" s="148"/>
      <c r="Q445" s="148"/>
      <c r="R445" s="148"/>
      <c r="S445" s="148"/>
      <c r="T445" s="148"/>
      <c r="U445" s="148"/>
      <c r="V445" s="148"/>
      <c r="W445" s="148"/>
      <c r="X445" s="148"/>
      <c r="Y445" s="148"/>
      <c r="Z445" s="148"/>
      <c r="AA445" s="148"/>
      <c r="AB445" s="148"/>
      <c r="AC445" s="148"/>
      <c r="AD445" s="148"/>
      <c r="AE445" s="148"/>
      <c r="AF445" s="148"/>
      <c r="AG445" s="148"/>
      <c r="AH445" s="148"/>
      <c r="AI445" s="148"/>
      <c r="AJ445" s="148"/>
      <c r="AK445" s="148"/>
      <c r="AL445" s="148"/>
      <c r="AM445" s="148"/>
      <c r="AN445" s="148"/>
      <c r="AO445" s="148"/>
      <c r="AP445" s="148"/>
      <c r="AQ445" s="148"/>
      <c r="AR445" s="148"/>
      <c r="AS445" s="148"/>
      <c r="AT445" s="148"/>
      <c r="AU445" s="148"/>
      <c r="AV445" s="148"/>
      <c r="AW445" s="148"/>
      <c r="AX445" s="148"/>
      <c r="AY445" s="148"/>
      <c r="AZ445" s="148"/>
      <c r="BA445" s="148"/>
      <c r="BB445" s="148"/>
      <c r="BC445" s="148"/>
      <c r="BD445" s="148"/>
      <c r="BE445" s="148"/>
      <c r="BF445" s="148"/>
      <c r="BG445" s="148"/>
      <c r="BH445" s="148"/>
    </row>
    <row r="446" spans="1:60" ht="27" thickBot="1" x14ac:dyDescent="0.35">
      <c r="A446" s="157">
        <v>2210</v>
      </c>
      <c r="B446" s="49" t="s">
        <v>67</v>
      </c>
      <c r="C446" s="271">
        <f t="shared" si="24"/>
        <v>9970</v>
      </c>
      <c r="D446" s="271">
        <f t="shared" si="25"/>
        <v>9970</v>
      </c>
      <c r="E446" s="294"/>
      <c r="F446" s="296"/>
      <c r="G446" s="192"/>
      <c r="H446" s="272"/>
      <c r="I446" s="192"/>
      <c r="J446" s="272"/>
      <c r="K446" s="192"/>
      <c r="L446" s="273"/>
      <c r="M446" s="205"/>
      <c r="N446" s="204"/>
      <c r="O446" s="148"/>
      <c r="P446" s="148"/>
      <c r="Q446" s="148"/>
      <c r="R446" s="148"/>
      <c r="S446" s="148"/>
      <c r="T446" s="148"/>
      <c r="U446" s="148"/>
      <c r="V446" s="148"/>
      <c r="W446" s="148"/>
      <c r="X446" s="148"/>
      <c r="Y446" s="148"/>
      <c r="Z446" s="148"/>
      <c r="AA446" s="148"/>
      <c r="AB446" s="148"/>
      <c r="AC446" s="148"/>
      <c r="AD446" s="148"/>
      <c r="AE446" s="148"/>
      <c r="AF446" s="148"/>
      <c r="AG446" s="148"/>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row>
    <row r="447" spans="1:60" ht="27" thickBot="1" x14ac:dyDescent="0.35">
      <c r="A447" s="157">
        <v>2220</v>
      </c>
      <c r="B447" s="49" t="s">
        <v>68</v>
      </c>
      <c r="C447" s="271">
        <f t="shared" si="24"/>
        <v>0</v>
      </c>
      <c r="D447" s="271">
        <f t="shared" si="25"/>
        <v>0</v>
      </c>
      <c r="E447" s="294"/>
      <c r="F447" s="296"/>
      <c r="G447" s="192"/>
      <c r="H447" s="272"/>
      <c r="I447" s="192"/>
      <c r="J447" s="272"/>
      <c r="K447" s="192"/>
      <c r="L447" s="273"/>
      <c r="M447" s="205"/>
      <c r="N447" s="204"/>
      <c r="O447" s="148"/>
      <c r="P447" s="148"/>
      <c r="Q447" s="148"/>
      <c r="R447" s="148"/>
      <c r="S447" s="148"/>
      <c r="T447" s="148"/>
      <c r="U447" s="148"/>
      <c r="V447" s="148"/>
      <c r="W447" s="148"/>
      <c r="X447" s="148"/>
      <c r="Y447" s="148"/>
      <c r="Z447" s="148"/>
      <c r="AA447" s="148"/>
      <c r="AB447" s="148"/>
      <c r="AC447" s="148"/>
      <c r="AD447" s="148"/>
      <c r="AE447" s="148"/>
      <c r="AF447" s="148"/>
      <c r="AG447" s="148"/>
      <c r="AH447" s="148"/>
      <c r="AI447" s="148"/>
      <c r="AJ447" s="148"/>
      <c r="AK447" s="148"/>
      <c r="AL447" s="148"/>
      <c r="AM447" s="148"/>
      <c r="AN447" s="148"/>
      <c r="AO447" s="148"/>
      <c r="AP447" s="148"/>
      <c r="AQ447" s="148"/>
      <c r="AR447" s="148"/>
      <c r="AS447" s="148"/>
      <c r="AT447" s="148"/>
      <c r="AU447" s="148"/>
      <c r="AV447" s="148"/>
      <c r="AW447" s="148"/>
      <c r="AX447" s="148"/>
      <c r="AY447" s="148"/>
      <c r="AZ447" s="148"/>
      <c r="BA447" s="148"/>
      <c r="BB447" s="148"/>
      <c r="BC447" s="148"/>
      <c r="BD447" s="148"/>
      <c r="BE447" s="148"/>
      <c r="BF447" s="148"/>
      <c r="BG447" s="148"/>
      <c r="BH447" s="148"/>
    </row>
    <row r="448" spans="1:60" ht="15" thickBot="1" x14ac:dyDescent="0.35">
      <c r="A448" s="157">
        <v>2230</v>
      </c>
      <c r="B448" s="49" t="s">
        <v>69</v>
      </c>
      <c r="C448" s="271">
        <f t="shared" si="24"/>
        <v>0</v>
      </c>
      <c r="D448" s="271">
        <f t="shared" si="25"/>
        <v>0</v>
      </c>
      <c r="E448" s="294"/>
      <c r="F448" s="296"/>
      <c r="G448" s="192"/>
      <c r="H448" s="272"/>
      <c r="I448" s="192"/>
      <c r="J448" s="272"/>
      <c r="K448" s="192"/>
      <c r="L448" s="273"/>
      <c r="M448" s="205"/>
      <c r="N448" s="204"/>
      <c r="O448" s="148"/>
      <c r="P448" s="148"/>
      <c r="Q448" s="148"/>
      <c r="R448" s="148"/>
      <c r="S448" s="148"/>
      <c r="T448" s="148"/>
      <c r="U448" s="148"/>
      <c r="V448" s="148"/>
      <c r="W448" s="148"/>
      <c r="X448" s="148"/>
      <c r="Y448" s="148"/>
      <c r="Z448" s="148"/>
      <c r="AA448" s="148"/>
      <c r="AB448" s="148"/>
      <c r="AC448" s="148"/>
      <c r="AD448" s="148"/>
      <c r="AE448" s="148"/>
      <c r="AF448" s="148"/>
      <c r="AG448" s="148"/>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8"/>
      <c r="BF448" s="148"/>
      <c r="BG448" s="148"/>
      <c r="BH448" s="148"/>
    </row>
    <row r="449" spans="1:60" ht="15" thickBot="1" x14ac:dyDescent="0.35">
      <c r="A449" s="157">
        <v>2240</v>
      </c>
      <c r="B449" s="49" t="s">
        <v>70</v>
      </c>
      <c r="C449" s="271">
        <f t="shared" si="24"/>
        <v>785640</v>
      </c>
      <c r="D449" s="271">
        <f t="shared" si="25"/>
        <v>785640</v>
      </c>
      <c r="E449" s="294"/>
      <c r="F449" s="296"/>
      <c r="G449" s="192"/>
      <c r="H449" s="272"/>
      <c r="I449" s="192"/>
      <c r="J449" s="272"/>
      <c r="K449" s="192"/>
      <c r="L449" s="273"/>
      <c r="M449" s="205"/>
      <c r="N449" s="204"/>
      <c r="O449" s="148"/>
      <c r="P449" s="148"/>
      <c r="Q449" s="148"/>
      <c r="R449" s="148"/>
      <c r="S449" s="148"/>
      <c r="T449" s="148"/>
      <c r="U449" s="148"/>
      <c r="V449" s="148"/>
      <c r="W449" s="148"/>
      <c r="X449" s="148"/>
      <c r="Y449" s="148"/>
      <c r="Z449" s="148"/>
      <c r="AA449" s="148"/>
      <c r="AB449" s="148"/>
      <c r="AC449" s="148"/>
      <c r="AD449" s="148"/>
      <c r="AE449" s="148"/>
      <c r="AF449" s="148"/>
      <c r="AG449" s="148"/>
      <c r="AH449" s="148"/>
      <c r="AI449" s="148"/>
      <c r="AJ449" s="148"/>
      <c r="AK449" s="148"/>
      <c r="AL449" s="148"/>
      <c r="AM449" s="148"/>
      <c r="AN449" s="148"/>
      <c r="AO449" s="148"/>
      <c r="AP449" s="148"/>
      <c r="AQ449" s="148"/>
      <c r="AR449" s="148"/>
      <c r="AS449" s="148"/>
      <c r="AT449" s="148"/>
      <c r="AU449" s="148"/>
      <c r="AV449" s="148"/>
      <c r="AW449" s="148"/>
      <c r="AX449" s="148"/>
      <c r="AY449" s="148"/>
      <c r="AZ449" s="148"/>
      <c r="BA449" s="148"/>
      <c r="BB449" s="148"/>
      <c r="BC449" s="148"/>
      <c r="BD449" s="148"/>
      <c r="BE449" s="148"/>
      <c r="BF449" s="148"/>
      <c r="BG449" s="148"/>
      <c r="BH449" s="148"/>
    </row>
    <row r="450" spans="1:60" ht="15" thickBot="1" x14ac:dyDescent="0.35">
      <c r="A450" s="157">
        <v>2250</v>
      </c>
      <c r="B450" s="49" t="s">
        <v>71</v>
      </c>
      <c r="C450" s="271">
        <f t="shared" si="24"/>
        <v>0</v>
      </c>
      <c r="D450" s="271">
        <f t="shared" si="25"/>
        <v>0</v>
      </c>
      <c r="E450" s="294"/>
      <c r="F450" s="296"/>
      <c r="G450" s="192"/>
      <c r="H450" s="272"/>
      <c r="I450" s="192"/>
      <c r="J450" s="272"/>
      <c r="K450" s="192"/>
      <c r="L450" s="273"/>
      <c r="M450" s="205"/>
      <c r="N450" s="204"/>
      <c r="O450" s="148"/>
      <c r="P450" s="148"/>
      <c r="Q450" s="148"/>
      <c r="R450" s="148"/>
      <c r="S450" s="148"/>
      <c r="T450" s="148"/>
      <c r="U450" s="148"/>
      <c r="V450" s="148"/>
      <c r="W450" s="148"/>
      <c r="X450" s="148"/>
      <c r="Y450" s="148"/>
      <c r="Z450" s="148"/>
      <c r="AA450" s="148"/>
      <c r="AB450" s="148"/>
      <c r="AC450" s="148"/>
      <c r="AD450" s="148"/>
      <c r="AE450" s="148"/>
      <c r="AF450" s="148"/>
      <c r="AG450" s="148"/>
      <c r="AH450" s="148"/>
      <c r="AI450" s="148"/>
      <c r="AJ450" s="148"/>
      <c r="AK450" s="148"/>
      <c r="AL450" s="148"/>
      <c r="AM450" s="148"/>
      <c r="AN450" s="148"/>
      <c r="AO450" s="148"/>
      <c r="AP450" s="148"/>
      <c r="AQ450" s="148"/>
      <c r="AR450" s="148"/>
      <c r="AS450" s="148"/>
      <c r="AT450" s="148"/>
      <c r="AU450" s="148"/>
      <c r="AV450" s="148"/>
      <c r="AW450" s="148"/>
      <c r="AX450" s="148"/>
      <c r="AY450" s="148"/>
      <c r="AZ450" s="148"/>
      <c r="BA450" s="148"/>
      <c r="BB450" s="148"/>
      <c r="BC450" s="148"/>
      <c r="BD450" s="148"/>
      <c r="BE450" s="148"/>
      <c r="BF450" s="148"/>
      <c r="BG450" s="148"/>
      <c r="BH450" s="148"/>
    </row>
    <row r="451" spans="1:60" ht="27" thickBot="1" x14ac:dyDescent="0.35">
      <c r="A451" s="157">
        <v>2260</v>
      </c>
      <c r="B451" s="49" t="s">
        <v>213</v>
      </c>
      <c r="C451" s="271">
        <f t="shared" si="24"/>
        <v>0</v>
      </c>
      <c r="D451" s="271">
        <f t="shared" si="25"/>
        <v>0</v>
      </c>
      <c r="E451" s="294"/>
      <c r="F451" s="296"/>
      <c r="G451" s="192"/>
      <c r="H451" s="272"/>
      <c r="I451" s="192"/>
      <c r="J451" s="272"/>
      <c r="K451" s="192"/>
      <c r="L451" s="273"/>
      <c r="M451" s="205"/>
      <c r="N451" s="204"/>
      <c r="O451" s="148"/>
      <c r="P451" s="148"/>
      <c r="Q451" s="148"/>
      <c r="R451" s="148"/>
      <c r="S451" s="148"/>
      <c r="T451" s="148"/>
      <c r="U451" s="148"/>
      <c r="V451" s="148"/>
      <c r="W451" s="148"/>
      <c r="X451" s="148"/>
      <c r="Y451" s="148"/>
      <c r="Z451" s="148"/>
      <c r="AA451" s="148"/>
      <c r="AB451" s="148"/>
      <c r="AC451" s="148"/>
      <c r="AD451" s="148"/>
      <c r="AE451" s="148"/>
      <c r="AF451" s="148"/>
      <c r="AG451" s="148"/>
      <c r="AH451" s="148"/>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row>
    <row r="452" spans="1:60" ht="27" thickBot="1" x14ac:dyDescent="0.35">
      <c r="A452" s="157">
        <v>2270</v>
      </c>
      <c r="B452" s="49" t="s">
        <v>72</v>
      </c>
      <c r="C452" s="271">
        <f t="shared" si="24"/>
        <v>3190700</v>
      </c>
      <c r="D452" s="271">
        <f t="shared" si="25"/>
        <v>2583854.9299999997</v>
      </c>
      <c r="E452" s="294"/>
      <c r="F452" s="296"/>
      <c r="G452" s="192"/>
      <c r="H452" s="272"/>
      <c r="I452" s="192"/>
      <c r="J452" s="272"/>
      <c r="K452" s="192"/>
      <c r="L452" s="273"/>
      <c r="M452" s="205"/>
      <c r="N452" s="204"/>
      <c r="O452" s="148"/>
      <c r="P452" s="148"/>
      <c r="Q452" s="148"/>
      <c r="R452" s="148"/>
      <c r="S452" s="148"/>
      <c r="T452" s="148"/>
      <c r="U452" s="148"/>
      <c r="V452" s="148"/>
      <c r="W452" s="148"/>
      <c r="X452" s="148"/>
      <c r="Y452" s="148"/>
      <c r="Z452" s="148"/>
      <c r="AA452" s="148"/>
      <c r="AB452" s="148"/>
      <c r="AC452" s="148"/>
      <c r="AD452" s="148"/>
      <c r="AE452" s="148"/>
      <c r="AF452" s="148"/>
      <c r="AG452" s="148"/>
      <c r="AH452" s="148"/>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row>
    <row r="453" spans="1:60" ht="15" thickBot="1" x14ac:dyDescent="0.35">
      <c r="A453" s="157">
        <v>2271</v>
      </c>
      <c r="B453" s="49" t="s">
        <v>73</v>
      </c>
      <c r="C453" s="271">
        <f t="shared" si="24"/>
        <v>1793992</v>
      </c>
      <c r="D453" s="271">
        <f t="shared" si="25"/>
        <v>1467661.72</v>
      </c>
      <c r="E453" s="294"/>
      <c r="F453" s="296"/>
      <c r="G453" s="192"/>
      <c r="H453" s="272"/>
      <c r="I453" s="192"/>
      <c r="J453" s="272"/>
      <c r="K453" s="192"/>
      <c r="L453" s="273"/>
      <c r="M453" s="205"/>
      <c r="N453" s="204"/>
      <c r="O453" s="148"/>
      <c r="P453" s="148"/>
      <c r="Q453" s="148"/>
      <c r="R453" s="148"/>
      <c r="S453" s="148"/>
      <c r="T453" s="148"/>
      <c r="U453" s="148"/>
      <c r="V453" s="148"/>
      <c r="W453" s="148"/>
      <c r="X453" s="148"/>
      <c r="Y453" s="148"/>
      <c r="Z453" s="148"/>
      <c r="AA453" s="148"/>
      <c r="AB453" s="148"/>
      <c r="AC453" s="148"/>
      <c r="AD453" s="148"/>
      <c r="AE453" s="148"/>
      <c r="AF453" s="148"/>
      <c r="AG453" s="148"/>
      <c r="AH453" s="148"/>
      <c r="AI453" s="148"/>
      <c r="AJ453" s="148"/>
      <c r="AK453" s="148"/>
      <c r="AL453" s="148"/>
      <c r="AM453" s="148"/>
      <c r="AN453" s="148"/>
      <c r="AO453" s="148"/>
      <c r="AP453" s="148"/>
      <c r="AQ453" s="148"/>
      <c r="AR453" s="148"/>
      <c r="AS453" s="148"/>
      <c r="AT453" s="148"/>
      <c r="AU453" s="148"/>
      <c r="AV453" s="148"/>
      <c r="AW453" s="148"/>
      <c r="AX453" s="148"/>
      <c r="AY453" s="148"/>
      <c r="AZ453" s="148"/>
      <c r="BA453" s="148"/>
      <c r="BB453" s="148"/>
      <c r="BC453" s="148"/>
      <c r="BD453" s="148"/>
      <c r="BE453" s="148"/>
      <c r="BF453" s="148"/>
      <c r="BG453" s="148"/>
      <c r="BH453" s="148"/>
    </row>
    <row r="454" spans="1:60" ht="27" thickBot="1" x14ac:dyDescent="0.35">
      <c r="A454" s="157">
        <v>2272</v>
      </c>
      <c r="B454" s="49" t="s">
        <v>74</v>
      </c>
      <c r="C454" s="271">
        <f t="shared" si="24"/>
        <v>318608</v>
      </c>
      <c r="D454" s="271">
        <f t="shared" si="25"/>
        <v>286958.67</v>
      </c>
      <c r="E454" s="294"/>
      <c r="F454" s="296"/>
      <c r="G454" s="192"/>
      <c r="H454" s="272"/>
      <c r="I454" s="192"/>
      <c r="J454" s="272"/>
      <c r="K454" s="192"/>
      <c r="L454" s="273"/>
      <c r="M454" s="205"/>
      <c r="N454" s="204"/>
      <c r="O454" s="148"/>
      <c r="P454" s="148"/>
      <c r="Q454" s="148"/>
      <c r="R454" s="148"/>
      <c r="S454" s="148"/>
      <c r="T454" s="148"/>
      <c r="U454" s="148"/>
      <c r="V454" s="148"/>
      <c r="W454" s="148"/>
      <c r="X454" s="148"/>
      <c r="Y454" s="148"/>
      <c r="Z454" s="148"/>
      <c r="AA454" s="148"/>
      <c r="AB454" s="148"/>
      <c r="AC454" s="148"/>
      <c r="AD454" s="148"/>
      <c r="AE454" s="148"/>
      <c r="AF454" s="148"/>
      <c r="AG454" s="148"/>
      <c r="AH454" s="148"/>
      <c r="AI454" s="148"/>
      <c r="AJ454" s="148"/>
      <c r="AK454" s="148"/>
      <c r="AL454" s="148"/>
      <c r="AM454" s="148"/>
      <c r="AN454" s="148"/>
      <c r="AO454" s="148"/>
      <c r="AP454" s="148"/>
      <c r="AQ454" s="148"/>
      <c r="AR454" s="148"/>
      <c r="AS454" s="148"/>
      <c r="AT454" s="148"/>
      <c r="AU454" s="148"/>
      <c r="AV454" s="148"/>
      <c r="AW454" s="148"/>
      <c r="AX454" s="148"/>
      <c r="AY454" s="148"/>
      <c r="AZ454" s="148"/>
      <c r="BA454" s="148"/>
      <c r="BB454" s="148"/>
      <c r="BC454" s="148"/>
      <c r="BD454" s="148"/>
      <c r="BE454" s="148"/>
      <c r="BF454" s="148"/>
      <c r="BG454" s="148"/>
      <c r="BH454" s="148"/>
    </row>
    <row r="455" spans="1:60" ht="15" thickBot="1" x14ac:dyDescent="0.35">
      <c r="A455" s="157">
        <v>2273</v>
      </c>
      <c r="B455" s="49" t="s">
        <v>75</v>
      </c>
      <c r="C455" s="271">
        <f t="shared" si="24"/>
        <v>627300</v>
      </c>
      <c r="D455" s="271">
        <f t="shared" si="25"/>
        <v>577218</v>
      </c>
      <c r="E455" s="294"/>
      <c r="F455" s="296"/>
      <c r="G455" s="192"/>
      <c r="H455" s="272"/>
      <c r="I455" s="192"/>
      <c r="J455" s="272"/>
      <c r="K455" s="192"/>
      <c r="L455" s="273"/>
      <c r="M455" s="205"/>
      <c r="N455" s="204"/>
      <c r="O455" s="148"/>
      <c r="P455" s="148"/>
      <c r="Q455" s="148"/>
      <c r="R455" s="148"/>
      <c r="S455" s="148"/>
      <c r="T455" s="148"/>
      <c r="U455" s="148"/>
      <c r="V455" s="148"/>
      <c r="W455" s="148"/>
      <c r="X455" s="148"/>
      <c r="Y455" s="148"/>
      <c r="Z455" s="148"/>
      <c r="AA455" s="148"/>
      <c r="AB455" s="148"/>
      <c r="AC455" s="148"/>
      <c r="AD455" s="148"/>
      <c r="AE455" s="148"/>
      <c r="AF455" s="148"/>
      <c r="AG455" s="148"/>
      <c r="AH455" s="148"/>
      <c r="AI455" s="148"/>
      <c r="AJ455" s="148"/>
      <c r="AK455" s="148"/>
      <c r="AL455" s="148"/>
      <c r="AM455" s="148"/>
      <c r="AN455" s="148"/>
      <c r="AO455" s="148"/>
      <c r="AP455" s="148"/>
      <c r="AQ455" s="148"/>
      <c r="AR455" s="148"/>
      <c r="AS455" s="148"/>
      <c r="AT455" s="148"/>
      <c r="AU455" s="148"/>
      <c r="AV455" s="148"/>
      <c r="AW455" s="148"/>
      <c r="AX455" s="148"/>
      <c r="AY455" s="148"/>
      <c r="AZ455" s="148"/>
      <c r="BA455" s="148"/>
      <c r="BB455" s="148"/>
      <c r="BC455" s="148"/>
      <c r="BD455" s="148"/>
      <c r="BE455" s="148"/>
      <c r="BF455" s="148"/>
      <c r="BG455" s="148"/>
      <c r="BH455" s="148"/>
    </row>
    <row r="456" spans="1:60" ht="15" thickBot="1" x14ac:dyDescent="0.35">
      <c r="A456" s="157">
        <v>2274</v>
      </c>
      <c r="B456" s="49" t="s">
        <v>76</v>
      </c>
      <c r="C456" s="271">
        <f t="shared" si="24"/>
        <v>450800</v>
      </c>
      <c r="D456" s="271">
        <f t="shared" si="25"/>
        <v>252016.54</v>
      </c>
      <c r="E456" s="294"/>
      <c r="F456" s="296"/>
      <c r="G456" s="192"/>
      <c r="H456" s="272"/>
      <c r="I456" s="192"/>
      <c r="J456" s="272"/>
      <c r="K456" s="192"/>
      <c r="L456" s="273"/>
      <c r="M456" s="205"/>
      <c r="N456" s="204"/>
      <c r="O456" s="148"/>
      <c r="P456" s="148"/>
      <c r="Q456" s="148"/>
      <c r="R456" s="148"/>
      <c r="S456" s="148"/>
      <c r="T456" s="148"/>
      <c r="U456" s="148"/>
      <c r="V456" s="148"/>
      <c r="W456" s="148"/>
      <c r="X456" s="148"/>
      <c r="Y456" s="148"/>
      <c r="Z456" s="148"/>
      <c r="AA456" s="148"/>
      <c r="AB456" s="148"/>
      <c r="AC456" s="148"/>
      <c r="AD456" s="148"/>
      <c r="AE456" s="148"/>
      <c r="AF456" s="148"/>
      <c r="AG456" s="148"/>
      <c r="AH456" s="148"/>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row>
    <row r="457" spans="1:60" ht="15" thickBot="1" x14ac:dyDescent="0.35">
      <c r="A457" s="157">
        <v>2275</v>
      </c>
      <c r="B457" s="49" t="s">
        <v>214</v>
      </c>
      <c r="C457" s="271">
        <f t="shared" si="24"/>
        <v>0</v>
      </c>
      <c r="D457" s="271">
        <f t="shared" si="25"/>
        <v>0</v>
      </c>
      <c r="E457" s="294"/>
      <c r="F457" s="296"/>
      <c r="G457" s="192"/>
      <c r="H457" s="272"/>
      <c r="I457" s="192"/>
      <c r="J457" s="272"/>
      <c r="K457" s="192"/>
      <c r="L457" s="273"/>
      <c r="M457" s="205"/>
      <c r="N457" s="204"/>
      <c r="O457" s="246"/>
      <c r="P457" s="246"/>
      <c r="Q457" s="148"/>
      <c r="R457" s="148"/>
      <c r="S457" s="148"/>
      <c r="T457" s="148"/>
      <c r="U457" s="148"/>
      <c r="V457" s="148"/>
      <c r="W457" s="148"/>
      <c r="X457" s="148"/>
      <c r="Y457" s="148"/>
      <c r="Z457" s="148"/>
      <c r="AA457" s="148"/>
      <c r="AB457" s="148"/>
      <c r="AC457" s="148"/>
      <c r="AD457" s="148"/>
      <c r="AE457" s="148"/>
      <c r="AF457" s="148"/>
      <c r="AG457" s="148"/>
      <c r="AH457" s="148"/>
      <c r="AI457" s="148"/>
      <c r="AJ457" s="148"/>
      <c r="AK457" s="148"/>
      <c r="AL457" s="148"/>
      <c r="AM457" s="148"/>
      <c r="AN457" s="148"/>
      <c r="AO457" s="148"/>
      <c r="AP457" s="148"/>
      <c r="AQ457" s="148"/>
      <c r="AR457" s="148"/>
      <c r="AS457" s="148"/>
      <c r="AT457" s="148"/>
      <c r="AU457" s="148"/>
      <c r="AV457" s="148"/>
      <c r="AW457" s="148"/>
      <c r="AX457" s="148"/>
      <c r="AY457" s="148"/>
      <c r="AZ457" s="148"/>
      <c r="BA457" s="148"/>
      <c r="BB457" s="148"/>
      <c r="BC457" s="148"/>
      <c r="BD457" s="148"/>
      <c r="BE457" s="148"/>
      <c r="BF457" s="148"/>
      <c r="BG457" s="148"/>
      <c r="BH457" s="148"/>
    </row>
    <row r="458" spans="1:60" ht="27" thickBot="1" x14ac:dyDescent="0.35">
      <c r="A458" s="157">
        <v>2280</v>
      </c>
      <c r="B458" s="49" t="s">
        <v>215</v>
      </c>
      <c r="C458" s="271">
        <f t="shared" si="24"/>
        <v>0</v>
      </c>
      <c r="D458" s="271">
        <f t="shared" si="25"/>
        <v>0</v>
      </c>
      <c r="E458" s="294"/>
      <c r="F458" s="296"/>
      <c r="G458" s="192"/>
      <c r="H458" s="272"/>
      <c r="I458" s="192"/>
      <c r="J458" s="272"/>
      <c r="K458" s="192"/>
      <c r="L458" s="273"/>
      <c r="M458" s="205"/>
      <c r="N458" s="204"/>
      <c r="O458" s="148"/>
      <c r="P458" s="148"/>
      <c r="Q458" s="148"/>
      <c r="R458" s="148"/>
      <c r="S458" s="148"/>
      <c r="T458" s="148"/>
      <c r="U458" s="148"/>
      <c r="V458" s="148"/>
      <c r="W458" s="148"/>
      <c r="X458" s="148"/>
      <c r="Y458" s="148"/>
      <c r="Z458" s="148"/>
      <c r="AA458" s="148"/>
      <c r="AB458" s="148"/>
      <c r="AC458" s="148"/>
      <c r="AD458" s="148"/>
      <c r="AE458" s="148"/>
      <c r="AF458" s="148"/>
      <c r="AG458" s="148"/>
      <c r="AH458" s="148"/>
      <c r="AI458" s="148"/>
      <c r="AJ458" s="148"/>
      <c r="AK458" s="148"/>
      <c r="AL458" s="148"/>
      <c r="AM458" s="148"/>
      <c r="AN458" s="148"/>
      <c r="AO458" s="148"/>
      <c r="AP458" s="148"/>
      <c r="AQ458" s="148"/>
      <c r="AR458" s="148"/>
      <c r="AS458" s="148"/>
      <c r="AT458" s="148"/>
      <c r="AU458" s="148"/>
      <c r="AV458" s="148"/>
      <c r="AW458" s="148"/>
      <c r="AX458" s="148"/>
      <c r="AY458" s="148"/>
      <c r="AZ458" s="148"/>
      <c r="BA458" s="148"/>
      <c r="BB458" s="148"/>
      <c r="BC458" s="148"/>
      <c r="BD458" s="148"/>
      <c r="BE458" s="148"/>
      <c r="BF458" s="148"/>
      <c r="BG458" s="148"/>
      <c r="BH458" s="148"/>
    </row>
    <row r="459" spans="1:60" ht="40.200000000000003" thickBot="1" x14ac:dyDescent="0.35">
      <c r="A459" s="157">
        <v>2281</v>
      </c>
      <c r="B459" s="49" t="s">
        <v>216</v>
      </c>
      <c r="C459" s="271">
        <f t="shared" si="24"/>
        <v>0</v>
      </c>
      <c r="D459" s="271">
        <f t="shared" si="25"/>
        <v>0</v>
      </c>
      <c r="E459" s="294"/>
      <c r="F459" s="296"/>
      <c r="G459" s="192"/>
      <c r="H459" s="272"/>
      <c r="I459" s="192"/>
      <c r="J459" s="272"/>
      <c r="K459" s="192"/>
      <c r="L459" s="273"/>
      <c r="M459" s="205"/>
      <c r="N459" s="204"/>
      <c r="O459" s="148"/>
      <c r="P459" s="148"/>
      <c r="Q459" s="148"/>
      <c r="R459" s="148"/>
      <c r="S459" s="148"/>
      <c r="T459" s="148"/>
      <c r="U459" s="148"/>
      <c r="V459" s="148"/>
      <c r="W459" s="148"/>
      <c r="X459" s="148"/>
      <c r="Y459" s="148"/>
      <c r="Z459" s="148"/>
      <c r="AA459" s="148"/>
      <c r="AB459" s="148"/>
      <c r="AC459" s="148"/>
      <c r="AD459" s="148"/>
      <c r="AE459" s="148"/>
      <c r="AF459" s="148"/>
      <c r="AG459" s="148"/>
      <c r="AH459" s="148"/>
      <c r="AI459" s="148"/>
      <c r="AJ459" s="148"/>
      <c r="AK459" s="148"/>
      <c r="AL459" s="148"/>
      <c r="AM459" s="148"/>
      <c r="AN459" s="148"/>
      <c r="AO459" s="148"/>
      <c r="AP459" s="148"/>
      <c r="AQ459" s="148"/>
      <c r="AR459" s="148"/>
      <c r="AS459" s="148"/>
      <c r="AT459" s="148"/>
      <c r="AU459" s="148"/>
      <c r="AV459" s="148"/>
      <c r="AW459" s="148"/>
      <c r="AX459" s="148"/>
      <c r="AY459" s="148"/>
      <c r="AZ459" s="148"/>
      <c r="BA459" s="148"/>
      <c r="BB459" s="148"/>
      <c r="BC459" s="148"/>
      <c r="BD459" s="148"/>
      <c r="BE459" s="148"/>
      <c r="BF459" s="148"/>
      <c r="BG459" s="148"/>
      <c r="BH459" s="148"/>
    </row>
    <row r="460" spans="1:60" ht="40.200000000000003" thickBot="1" x14ac:dyDescent="0.35">
      <c r="A460" s="157">
        <v>2282</v>
      </c>
      <c r="B460" s="49" t="s">
        <v>78</v>
      </c>
      <c r="C460" s="271">
        <f t="shared" si="24"/>
        <v>0</v>
      </c>
      <c r="D460" s="271">
        <f t="shared" si="25"/>
        <v>0</v>
      </c>
      <c r="E460" s="294"/>
      <c r="F460" s="296"/>
      <c r="G460" s="192"/>
      <c r="H460" s="272"/>
      <c r="I460" s="192"/>
      <c r="J460" s="272"/>
      <c r="K460" s="192"/>
      <c r="L460" s="273"/>
      <c r="M460" s="205"/>
      <c r="N460" s="204"/>
      <c r="O460" s="148"/>
      <c r="P460" s="148"/>
      <c r="Q460" s="148"/>
      <c r="R460" s="148"/>
      <c r="S460" s="148"/>
      <c r="T460" s="148"/>
      <c r="U460" s="148"/>
      <c r="V460" s="148"/>
      <c r="W460" s="148"/>
      <c r="X460" s="148"/>
      <c r="Y460" s="148"/>
      <c r="Z460" s="148"/>
      <c r="AA460" s="148"/>
      <c r="AB460" s="148"/>
      <c r="AC460" s="148"/>
      <c r="AD460" s="148"/>
      <c r="AE460" s="148"/>
      <c r="AF460" s="148"/>
      <c r="AG460" s="148"/>
      <c r="AH460" s="148"/>
      <c r="AI460" s="148"/>
      <c r="AJ460" s="148"/>
      <c r="AK460" s="148"/>
      <c r="AL460" s="148"/>
      <c r="AM460" s="148"/>
      <c r="AN460" s="148"/>
      <c r="AO460" s="148"/>
      <c r="AP460" s="148"/>
      <c r="AQ460" s="148"/>
      <c r="AR460" s="148"/>
      <c r="AS460" s="148"/>
      <c r="AT460" s="148"/>
      <c r="AU460" s="148"/>
      <c r="AV460" s="148"/>
      <c r="AW460" s="148"/>
      <c r="AX460" s="148"/>
      <c r="AY460" s="148"/>
      <c r="AZ460" s="148"/>
      <c r="BA460" s="148"/>
      <c r="BB460" s="148"/>
      <c r="BC460" s="148"/>
      <c r="BD460" s="148"/>
      <c r="BE460" s="148"/>
      <c r="BF460" s="148"/>
      <c r="BG460" s="148"/>
      <c r="BH460" s="148"/>
    </row>
    <row r="461" spans="1:60" ht="16.2" thickBot="1" x14ac:dyDescent="0.35">
      <c r="A461" s="157">
        <v>2400</v>
      </c>
      <c r="B461" s="49" t="s">
        <v>217</v>
      </c>
      <c r="C461" s="271">
        <f t="shared" si="24"/>
        <v>0</v>
      </c>
      <c r="D461" s="271">
        <f t="shared" si="25"/>
        <v>0</v>
      </c>
      <c r="E461" s="294"/>
      <c r="F461" s="296"/>
      <c r="G461" s="192"/>
      <c r="H461" s="272"/>
      <c r="I461" s="192"/>
      <c r="J461" s="272"/>
      <c r="K461" s="192"/>
      <c r="L461" s="273"/>
      <c r="M461" s="205"/>
      <c r="N461" s="204"/>
      <c r="O461" s="198"/>
      <c r="P461" s="198"/>
      <c r="Q461" s="148"/>
      <c r="R461" s="148"/>
      <c r="S461" s="148"/>
      <c r="T461" s="148"/>
      <c r="U461" s="148"/>
      <c r="V461" s="148"/>
      <c r="W461" s="148"/>
      <c r="X461" s="148"/>
      <c r="Y461" s="148"/>
      <c r="Z461" s="148"/>
      <c r="AA461" s="148"/>
      <c r="AB461" s="148"/>
      <c r="AC461" s="148"/>
      <c r="AD461" s="148"/>
      <c r="AE461" s="148"/>
      <c r="AF461" s="148"/>
      <c r="AG461" s="148"/>
      <c r="AH461" s="148"/>
      <c r="AI461" s="148"/>
      <c r="AJ461" s="148"/>
      <c r="AK461" s="148"/>
      <c r="AL461" s="148"/>
      <c r="AM461" s="148"/>
      <c r="AN461" s="148"/>
      <c r="AO461" s="148"/>
      <c r="AP461" s="148"/>
      <c r="AQ461" s="148"/>
      <c r="AR461" s="148"/>
      <c r="AS461" s="148"/>
      <c r="AT461" s="148"/>
      <c r="AU461" s="148"/>
      <c r="AV461" s="148"/>
      <c r="AW461" s="148"/>
      <c r="AX461" s="148"/>
      <c r="AY461" s="148"/>
      <c r="AZ461" s="148"/>
      <c r="BA461" s="148"/>
      <c r="BB461" s="148"/>
      <c r="BC461" s="148"/>
      <c r="BD461" s="148"/>
      <c r="BE461" s="148"/>
      <c r="BF461" s="148"/>
      <c r="BG461" s="148"/>
      <c r="BH461" s="148"/>
    </row>
    <row r="462" spans="1:60" ht="27" thickBot="1" x14ac:dyDescent="0.35">
      <c r="A462" s="157">
        <v>2410</v>
      </c>
      <c r="B462" s="49" t="s">
        <v>218</v>
      </c>
      <c r="C462" s="271">
        <f t="shared" si="24"/>
        <v>0</v>
      </c>
      <c r="D462" s="271">
        <f t="shared" si="25"/>
        <v>0</v>
      </c>
      <c r="E462" s="294"/>
      <c r="F462" s="296"/>
      <c r="G462" s="192"/>
      <c r="H462" s="272"/>
      <c r="I462" s="192"/>
      <c r="J462" s="272"/>
      <c r="K462" s="192"/>
      <c r="L462" s="273"/>
      <c r="M462" s="205"/>
      <c r="N462" s="204"/>
      <c r="O462" s="274"/>
      <c r="P462" s="274"/>
      <c r="Q462" s="148"/>
      <c r="R462" s="148"/>
      <c r="S462" s="148"/>
      <c r="T462" s="148"/>
      <c r="U462" s="148"/>
      <c r="V462" s="148"/>
      <c r="W462" s="148"/>
      <c r="X462" s="148"/>
      <c r="Y462" s="148"/>
      <c r="Z462" s="148"/>
      <c r="AA462" s="148"/>
      <c r="AB462" s="148"/>
      <c r="AC462" s="148"/>
      <c r="AD462" s="148"/>
      <c r="AE462" s="148"/>
      <c r="AF462" s="148"/>
      <c r="AG462" s="148"/>
      <c r="AH462" s="148"/>
      <c r="AI462" s="148"/>
      <c r="AJ462" s="148"/>
      <c r="AK462" s="148"/>
      <c r="AL462" s="148"/>
      <c r="AM462" s="148"/>
      <c r="AN462" s="148"/>
      <c r="AO462" s="148"/>
      <c r="AP462" s="148"/>
      <c r="AQ462" s="148"/>
      <c r="AR462" s="148"/>
      <c r="AS462" s="148"/>
      <c r="AT462" s="148"/>
      <c r="AU462" s="148"/>
      <c r="AV462" s="148"/>
      <c r="AW462" s="148"/>
      <c r="AX462" s="148"/>
      <c r="AY462" s="148"/>
      <c r="AZ462" s="148"/>
      <c r="BA462" s="148"/>
      <c r="BB462" s="148"/>
      <c r="BC462" s="148"/>
      <c r="BD462" s="148"/>
      <c r="BE462" s="148"/>
      <c r="BF462" s="148"/>
      <c r="BG462" s="148"/>
      <c r="BH462" s="148"/>
    </row>
    <row r="463" spans="1:60" ht="27" thickBot="1" x14ac:dyDescent="0.35">
      <c r="A463" s="157">
        <v>2420</v>
      </c>
      <c r="B463" s="49" t="s">
        <v>219</v>
      </c>
      <c r="C463" s="271">
        <f t="shared" si="24"/>
        <v>0</v>
      </c>
      <c r="D463" s="271">
        <f t="shared" si="25"/>
        <v>0</v>
      </c>
      <c r="E463" s="294"/>
      <c r="F463" s="296"/>
      <c r="G463" s="192"/>
      <c r="H463" s="272"/>
      <c r="I463" s="192"/>
      <c r="J463" s="272"/>
      <c r="K463" s="192"/>
      <c r="L463" s="273"/>
      <c r="M463" s="205"/>
      <c r="N463" s="204"/>
      <c r="Q463" s="148"/>
      <c r="R463" s="148"/>
      <c r="S463" s="148"/>
      <c r="T463" s="148"/>
      <c r="U463" s="148"/>
      <c r="V463" s="148"/>
      <c r="W463" s="148"/>
      <c r="X463" s="148"/>
      <c r="Y463" s="148"/>
      <c r="Z463" s="148"/>
      <c r="AA463" s="148"/>
      <c r="AB463" s="148"/>
      <c r="AC463" s="148"/>
      <c r="AD463" s="148"/>
      <c r="AE463" s="148"/>
      <c r="AF463" s="148"/>
      <c r="AG463" s="148"/>
      <c r="AH463" s="148"/>
      <c r="AI463" s="148"/>
      <c r="AJ463" s="148"/>
      <c r="AK463" s="148"/>
      <c r="AL463" s="148"/>
      <c r="AM463" s="148"/>
      <c r="AN463" s="148"/>
      <c r="AO463" s="148"/>
      <c r="AP463" s="148"/>
      <c r="AQ463" s="148"/>
      <c r="AR463" s="148"/>
      <c r="AS463" s="148"/>
      <c r="AT463" s="148"/>
      <c r="AU463" s="148"/>
      <c r="AV463" s="148"/>
      <c r="AW463" s="148"/>
      <c r="AX463" s="148"/>
      <c r="AY463" s="148"/>
      <c r="AZ463" s="148"/>
      <c r="BA463" s="148"/>
      <c r="BB463" s="148"/>
      <c r="BC463" s="148"/>
      <c r="BD463" s="148"/>
      <c r="BE463" s="148"/>
      <c r="BF463" s="148"/>
      <c r="BG463" s="148"/>
      <c r="BH463" s="148"/>
    </row>
    <row r="464" spans="1:60" ht="15" thickBot="1" x14ac:dyDescent="0.35">
      <c r="A464" s="157">
        <v>2600</v>
      </c>
      <c r="B464" s="49" t="s">
        <v>220</v>
      </c>
      <c r="C464" s="271">
        <f t="shared" si="24"/>
        <v>0</v>
      </c>
      <c r="D464" s="271">
        <f t="shared" si="25"/>
        <v>0</v>
      </c>
      <c r="E464" s="294"/>
      <c r="F464" s="296"/>
      <c r="G464" s="192"/>
      <c r="H464" s="272"/>
      <c r="I464" s="192"/>
      <c r="J464" s="272"/>
      <c r="K464" s="192"/>
      <c r="L464" s="273"/>
      <c r="M464" s="205"/>
      <c r="N464" s="204"/>
      <c r="Q464" s="148"/>
      <c r="R464" s="148"/>
      <c r="S464" s="148"/>
      <c r="T464" s="148"/>
      <c r="U464" s="148"/>
      <c r="V464" s="148"/>
      <c r="W464" s="148"/>
      <c r="X464" s="148"/>
      <c r="Y464" s="148"/>
      <c r="Z464" s="148"/>
      <c r="AA464" s="148"/>
      <c r="AB464" s="148"/>
      <c r="AC464" s="148"/>
      <c r="AD464" s="148"/>
      <c r="AE464" s="148"/>
      <c r="AF464" s="148"/>
      <c r="AG464" s="148"/>
      <c r="AH464" s="148"/>
      <c r="AI464" s="148"/>
      <c r="AJ464" s="148"/>
      <c r="AK464" s="148"/>
      <c r="AL464" s="148"/>
      <c r="AM464" s="148"/>
      <c r="AN464" s="148"/>
      <c r="AO464" s="148"/>
      <c r="AP464" s="148"/>
      <c r="AQ464" s="148"/>
      <c r="AR464" s="148"/>
      <c r="AS464" s="148"/>
      <c r="AT464" s="148"/>
      <c r="AU464" s="148"/>
      <c r="AV464" s="148"/>
      <c r="AW464" s="148"/>
      <c r="AX464" s="148"/>
      <c r="AY464" s="148"/>
      <c r="AZ464" s="148"/>
      <c r="BA464" s="148"/>
      <c r="BB464" s="148"/>
      <c r="BC464" s="148"/>
      <c r="BD464" s="148"/>
      <c r="BE464" s="148"/>
      <c r="BF464" s="148"/>
      <c r="BG464" s="148"/>
      <c r="BH464" s="148"/>
    </row>
    <row r="465" spans="1:60" ht="40.200000000000003" thickBot="1" x14ac:dyDescent="0.35">
      <c r="A465" s="157">
        <v>2610</v>
      </c>
      <c r="B465" s="49" t="s">
        <v>221</v>
      </c>
      <c r="C465" s="271">
        <f t="shared" si="24"/>
        <v>0</v>
      </c>
      <c r="D465" s="271">
        <f t="shared" si="25"/>
        <v>0</v>
      </c>
      <c r="E465" s="294"/>
      <c r="F465" s="296"/>
      <c r="G465" s="192"/>
      <c r="H465" s="272"/>
      <c r="I465" s="192"/>
      <c r="J465" s="272"/>
      <c r="K465" s="192"/>
      <c r="L465" s="273"/>
      <c r="M465" s="205"/>
      <c r="N465" s="204"/>
      <c r="Q465" s="148"/>
      <c r="R465" s="148"/>
      <c r="S465" s="148"/>
      <c r="T465" s="148"/>
      <c r="U465" s="148"/>
      <c r="V465" s="148"/>
      <c r="W465" s="148"/>
      <c r="X465" s="148"/>
      <c r="Y465" s="148"/>
      <c r="Z465" s="148"/>
      <c r="AA465" s="148"/>
      <c r="AB465" s="148"/>
      <c r="AC465" s="148"/>
      <c r="AD465" s="148"/>
      <c r="AE465" s="148"/>
      <c r="AF465" s="148"/>
      <c r="AG465" s="148"/>
      <c r="AH465" s="148"/>
      <c r="AI465" s="148"/>
      <c r="AJ465" s="148"/>
      <c r="AK465" s="148"/>
      <c r="AL465" s="148"/>
      <c r="AM465" s="148"/>
      <c r="AN465" s="148"/>
      <c r="AO465" s="148"/>
      <c r="AP465" s="148"/>
      <c r="AQ465" s="148"/>
      <c r="AR465" s="148"/>
      <c r="AS465" s="148"/>
      <c r="AT465" s="148"/>
      <c r="AU465" s="148"/>
      <c r="AV465" s="148"/>
      <c r="AW465" s="148"/>
      <c r="AX465" s="148"/>
      <c r="AY465" s="148"/>
      <c r="AZ465" s="148"/>
      <c r="BA465" s="148"/>
      <c r="BB465" s="148"/>
      <c r="BC465" s="148"/>
      <c r="BD465" s="148"/>
      <c r="BE465" s="148"/>
      <c r="BF465" s="148"/>
      <c r="BG465" s="148"/>
      <c r="BH465" s="148"/>
    </row>
    <row r="466" spans="1:60" ht="27" thickBot="1" x14ac:dyDescent="0.35">
      <c r="A466" s="157">
        <v>2620</v>
      </c>
      <c r="B466" s="49" t="s">
        <v>222</v>
      </c>
      <c r="C466" s="271">
        <f t="shared" si="24"/>
        <v>0</v>
      </c>
      <c r="D466" s="271">
        <f t="shared" si="25"/>
        <v>0</v>
      </c>
      <c r="E466" s="294"/>
      <c r="F466" s="296"/>
      <c r="G466" s="192"/>
      <c r="H466" s="272"/>
      <c r="I466" s="192"/>
      <c r="J466" s="272"/>
      <c r="K466" s="192"/>
      <c r="L466" s="273"/>
      <c r="M466" s="205"/>
      <c r="N466" s="204"/>
      <c r="Q466" s="148"/>
      <c r="R466" s="148"/>
      <c r="S466" s="148"/>
      <c r="T466" s="148"/>
      <c r="U466" s="148"/>
      <c r="V466" s="148"/>
      <c r="W466" s="148"/>
      <c r="X466" s="148"/>
      <c r="Y466" s="148"/>
      <c r="Z466" s="148"/>
      <c r="AA466" s="148"/>
      <c r="AB466" s="148"/>
      <c r="AC466" s="148"/>
      <c r="AD466" s="148"/>
      <c r="AE466" s="148"/>
      <c r="AF466" s="148"/>
      <c r="AG466" s="148"/>
      <c r="AH466" s="148"/>
      <c r="AI466" s="148"/>
      <c r="AJ466" s="148"/>
      <c r="AK466" s="148"/>
      <c r="AL466" s="148"/>
      <c r="AM466" s="148"/>
      <c r="AN466" s="148"/>
      <c r="AO466" s="148"/>
      <c r="AP466" s="148"/>
      <c r="AQ466" s="148"/>
      <c r="AR466" s="148"/>
      <c r="AS466" s="148"/>
      <c r="AT466" s="148"/>
      <c r="AU466" s="148"/>
      <c r="AV466" s="148"/>
      <c r="AW466" s="148"/>
      <c r="AX466" s="148"/>
      <c r="AY466" s="148"/>
      <c r="AZ466" s="148"/>
      <c r="BA466" s="148"/>
      <c r="BB466" s="148"/>
      <c r="BC466" s="148"/>
      <c r="BD466" s="148"/>
      <c r="BE466" s="148"/>
      <c r="BF466" s="148"/>
      <c r="BG466" s="148"/>
      <c r="BH466" s="148"/>
    </row>
    <row r="467" spans="1:60" ht="27" thickBot="1" x14ac:dyDescent="0.35">
      <c r="A467" s="157">
        <v>2630</v>
      </c>
      <c r="B467" s="49" t="s">
        <v>223</v>
      </c>
      <c r="C467" s="271">
        <f t="shared" si="24"/>
        <v>0</v>
      </c>
      <c r="D467" s="271">
        <f t="shared" si="25"/>
        <v>0</v>
      </c>
      <c r="E467" s="294"/>
      <c r="F467" s="296"/>
      <c r="G467" s="192"/>
      <c r="H467" s="272"/>
      <c r="I467" s="192"/>
      <c r="J467" s="272"/>
      <c r="K467" s="192"/>
      <c r="L467" s="273"/>
      <c r="M467" s="205"/>
      <c r="N467" s="204"/>
      <c r="Q467" s="148"/>
      <c r="R467" s="148"/>
      <c r="S467" s="148"/>
      <c r="T467" s="148"/>
      <c r="U467" s="148"/>
      <c r="V467" s="148"/>
      <c r="W467" s="148"/>
      <c r="X467" s="148"/>
      <c r="Y467" s="148"/>
      <c r="Z467" s="148"/>
      <c r="AA467" s="148"/>
      <c r="AB467" s="148"/>
      <c r="AC467" s="148"/>
      <c r="AD467" s="148"/>
      <c r="AE467" s="148"/>
      <c r="AF467" s="148"/>
      <c r="AG467" s="148"/>
      <c r="AH467" s="148"/>
      <c r="AI467" s="148"/>
      <c r="AJ467" s="148"/>
      <c r="AK467" s="148"/>
      <c r="AL467" s="148"/>
      <c r="AM467" s="148"/>
      <c r="AN467" s="148"/>
      <c r="AO467" s="148"/>
      <c r="AP467" s="148"/>
      <c r="AQ467" s="148"/>
      <c r="AR467" s="148"/>
      <c r="AS467" s="148"/>
      <c r="AT467" s="148"/>
      <c r="AU467" s="148"/>
      <c r="AV467" s="148"/>
      <c r="AW467" s="148"/>
      <c r="AX467" s="148"/>
      <c r="AY467" s="148"/>
      <c r="AZ467" s="148"/>
      <c r="BA467" s="148"/>
      <c r="BB467" s="148"/>
      <c r="BC467" s="148"/>
      <c r="BD467" s="148"/>
      <c r="BE467" s="148"/>
      <c r="BF467" s="148"/>
      <c r="BG467" s="148"/>
      <c r="BH467" s="148"/>
    </row>
    <row r="468" spans="1:60" ht="15" thickBot="1" x14ac:dyDescent="0.35">
      <c r="A468" s="157">
        <v>2700</v>
      </c>
      <c r="B468" s="49" t="s">
        <v>79</v>
      </c>
      <c r="C468" s="271">
        <f t="shared" si="24"/>
        <v>0</v>
      </c>
      <c r="D468" s="271">
        <f t="shared" si="25"/>
        <v>0</v>
      </c>
      <c r="E468" s="294"/>
      <c r="F468" s="296"/>
      <c r="G468" s="192"/>
      <c r="H468" s="272"/>
      <c r="I468" s="192"/>
      <c r="J468" s="272"/>
      <c r="K468" s="192"/>
      <c r="L468" s="273"/>
      <c r="M468" s="205"/>
      <c r="N468" s="204"/>
      <c r="Q468" s="148"/>
      <c r="R468" s="148"/>
      <c r="S468" s="148"/>
      <c r="T468" s="148"/>
      <c r="U468" s="148"/>
      <c r="V468" s="148"/>
      <c r="W468" s="148"/>
      <c r="X468" s="148"/>
      <c r="Y468" s="148"/>
      <c r="Z468" s="148"/>
      <c r="AA468" s="148"/>
      <c r="AB468" s="148"/>
      <c r="AC468" s="148"/>
      <c r="AD468" s="148"/>
      <c r="AE468" s="148"/>
      <c r="AF468" s="148"/>
      <c r="AG468" s="148"/>
      <c r="AH468" s="148"/>
      <c r="AI468" s="148"/>
      <c r="AJ468" s="148"/>
      <c r="AK468" s="148"/>
      <c r="AL468" s="148"/>
      <c r="AM468" s="148"/>
      <c r="AN468" s="148"/>
      <c r="AO468" s="148"/>
      <c r="AP468" s="148"/>
      <c r="AQ468" s="148"/>
      <c r="AR468" s="148"/>
      <c r="AS468" s="148"/>
      <c r="AT468" s="148"/>
      <c r="AU468" s="148"/>
      <c r="AV468" s="148"/>
      <c r="AW468" s="148"/>
      <c r="AX468" s="148"/>
      <c r="AY468" s="148"/>
      <c r="AZ468" s="148"/>
      <c r="BA468" s="148"/>
      <c r="BB468" s="148"/>
      <c r="BC468" s="148"/>
      <c r="BD468" s="148"/>
      <c r="BE468" s="148"/>
      <c r="BF468" s="148"/>
      <c r="BG468" s="148"/>
      <c r="BH468" s="148"/>
    </row>
    <row r="469" spans="1:60" ht="15" thickBot="1" x14ac:dyDescent="0.35">
      <c r="A469" s="157">
        <v>2710</v>
      </c>
      <c r="B469" s="49" t="s">
        <v>80</v>
      </c>
      <c r="C469" s="271">
        <f t="shared" si="24"/>
        <v>0</v>
      </c>
      <c r="D469" s="271">
        <f t="shared" si="25"/>
        <v>0</v>
      </c>
      <c r="E469" s="294"/>
      <c r="F469" s="296"/>
      <c r="G469" s="192"/>
      <c r="H469" s="272"/>
      <c r="I469" s="192"/>
      <c r="J469" s="272"/>
      <c r="K469" s="192"/>
      <c r="L469" s="273"/>
      <c r="M469" s="205"/>
      <c r="N469" s="204"/>
      <c r="Q469" s="246"/>
      <c r="R469" s="148"/>
      <c r="S469" s="148"/>
      <c r="T469" s="148"/>
      <c r="U469" s="148"/>
      <c r="V469" s="148"/>
      <c r="W469" s="148"/>
      <c r="X469" s="148"/>
      <c r="Y469" s="148"/>
      <c r="Z469" s="148"/>
      <c r="AA469" s="148"/>
      <c r="AB469" s="148"/>
      <c r="AC469" s="148"/>
      <c r="AD469" s="148"/>
      <c r="AE469" s="148"/>
      <c r="AF469" s="148"/>
      <c r="AG469" s="148"/>
      <c r="AH469" s="148"/>
      <c r="AI469" s="148"/>
      <c r="AJ469" s="148"/>
      <c r="AK469" s="148"/>
      <c r="AL469" s="148"/>
      <c r="AM469" s="148"/>
      <c r="AN469" s="148"/>
      <c r="AO469" s="148"/>
      <c r="AP469" s="148"/>
      <c r="AQ469" s="148"/>
      <c r="AR469" s="148"/>
      <c r="AS469" s="148"/>
      <c r="AT469" s="148"/>
      <c r="AU469" s="148"/>
      <c r="AV469" s="148"/>
      <c r="AW469" s="148"/>
      <c r="AX469" s="148"/>
      <c r="AY469" s="148"/>
      <c r="AZ469" s="148"/>
      <c r="BA469" s="148"/>
      <c r="BB469" s="148"/>
      <c r="BC469" s="148"/>
      <c r="BD469" s="148"/>
      <c r="BE469" s="148"/>
      <c r="BF469" s="148"/>
      <c r="BG469" s="148"/>
      <c r="BH469" s="148"/>
    </row>
    <row r="470" spans="1:60" ht="15" thickBot="1" x14ac:dyDescent="0.35">
      <c r="A470" s="157">
        <v>2720</v>
      </c>
      <c r="B470" s="49" t="s">
        <v>224</v>
      </c>
      <c r="C470" s="271">
        <f t="shared" si="24"/>
        <v>0</v>
      </c>
      <c r="D470" s="271">
        <f t="shared" si="25"/>
        <v>0</v>
      </c>
      <c r="E470" s="294"/>
      <c r="F470" s="296"/>
      <c r="G470" s="192"/>
      <c r="H470" s="272"/>
      <c r="I470" s="192"/>
      <c r="J470" s="272"/>
      <c r="K470" s="192"/>
      <c r="L470" s="273"/>
      <c r="M470" s="205"/>
      <c r="N470" s="204"/>
      <c r="Q470" s="148"/>
      <c r="R470" s="148"/>
      <c r="S470" s="148"/>
      <c r="T470" s="148"/>
      <c r="U470" s="148"/>
      <c r="V470" s="148"/>
      <c r="W470" s="148"/>
      <c r="X470" s="148"/>
      <c r="Y470" s="148"/>
      <c r="Z470" s="148"/>
      <c r="AA470" s="148"/>
      <c r="AB470" s="148"/>
      <c r="AC470" s="148"/>
      <c r="AD470" s="148"/>
      <c r="AE470" s="148"/>
      <c r="AF470" s="148"/>
      <c r="AG470" s="148"/>
      <c r="AH470" s="148"/>
      <c r="AI470" s="148"/>
      <c r="AJ470" s="148"/>
      <c r="AK470" s="148"/>
      <c r="AL470" s="148"/>
      <c r="AM470" s="148"/>
      <c r="AN470" s="148"/>
      <c r="AO470" s="148"/>
      <c r="AP470" s="148"/>
      <c r="AQ470" s="148"/>
      <c r="AR470" s="148"/>
      <c r="AS470" s="148"/>
      <c r="AT470" s="148"/>
      <c r="AU470" s="148"/>
      <c r="AV470" s="148"/>
      <c r="AW470" s="148"/>
      <c r="AX470" s="148"/>
      <c r="AY470" s="148"/>
      <c r="AZ470" s="148"/>
      <c r="BA470" s="148"/>
      <c r="BB470" s="148"/>
      <c r="BC470" s="148"/>
      <c r="BD470" s="148"/>
      <c r="BE470" s="148"/>
      <c r="BF470" s="148"/>
      <c r="BG470" s="148"/>
      <c r="BH470" s="148"/>
    </row>
    <row r="471" spans="1:60" ht="15" thickBot="1" x14ac:dyDescent="0.35">
      <c r="A471" s="157">
        <v>2730</v>
      </c>
      <c r="B471" s="49" t="s">
        <v>225</v>
      </c>
      <c r="C471" s="271">
        <f t="shared" si="24"/>
        <v>0</v>
      </c>
      <c r="D471" s="271">
        <f t="shared" si="25"/>
        <v>0</v>
      </c>
      <c r="E471" s="294"/>
      <c r="F471" s="296"/>
      <c r="G471" s="192"/>
      <c r="H471" s="272"/>
      <c r="I471" s="192"/>
      <c r="J471" s="272"/>
      <c r="K471" s="192"/>
      <c r="L471" s="273"/>
      <c r="M471" s="205"/>
      <c r="N471" s="204"/>
      <c r="Q471" s="148"/>
      <c r="R471" s="148"/>
      <c r="S471" s="148"/>
      <c r="T471" s="148"/>
      <c r="U471" s="148"/>
      <c r="V471" s="148"/>
      <c r="W471" s="148"/>
      <c r="X471" s="148"/>
      <c r="Y471" s="148"/>
      <c r="Z471" s="148"/>
      <c r="AA471" s="148"/>
      <c r="AB471" s="148"/>
      <c r="AC471" s="148"/>
      <c r="AD471" s="148"/>
      <c r="AE471" s="148"/>
      <c r="AF471" s="148"/>
      <c r="AG471" s="148"/>
      <c r="AH471" s="148"/>
      <c r="AI471" s="148"/>
      <c r="AJ471" s="148"/>
      <c r="AK471" s="148"/>
      <c r="AL471" s="148"/>
      <c r="AM471" s="148"/>
      <c r="AN471" s="148"/>
      <c r="AO471" s="148"/>
      <c r="AP471" s="148"/>
      <c r="AQ471" s="148"/>
      <c r="AR471" s="148"/>
      <c r="AS471" s="148"/>
      <c r="AT471" s="148"/>
      <c r="AU471" s="148"/>
      <c r="AV471" s="148"/>
      <c r="AW471" s="148"/>
      <c r="AX471" s="148"/>
      <c r="AY471" s="148"/>
      <c r="AZ471" s="148"/>
      <c r="BA471" s="148"/>
      <c r="BB471" s="148"/>
      <c r="BC471" s="148"/>
      <c r="BD471" s="148"/>
      <c r="BE471" s="148"/>
      <c r="BF471" s="148"/>
      <c r="BG471" s="148"/>
      <c r="BH471" s="148"/>
    </row>
    <row r="472" spans="1:60" ht="15" thickBot="1" x14ac:dyDescent="0.35">
      <c r="A472" s="157">
        <v>2800</v>
      </c>
      <c r="B472" s="49" t="s">
        <v>226</v>
      </c>
      <c r="C472" s="271">
        <f t="shared" si="24"/>
        <v>0</v>
      </c>
      <c r="D472" s="271">
        <f t="shared" si="25"/>
        <v>0</v>
      </c>
      <c r="E472" s="294"/>
      <c r="F472" s="296"/>
      <c r="G472" s="192"/>
      <c r="H472" s="272"/>
      <c r="I472" s="192"/>
      <c r="J472" s="272"/>
      <c r="K472" s="192"/>
      <c r="L472" s="273"/>
      <c r="M472" s="205"/>
      <c r="N472" s="204"/>
      <c r="Q472" s="148"/>
      <c r="R472" s="148"/>
      <c r="S472" s="148"/>
      <c r="T472" s="148"/>
      <c r="U472" s="148"/>
      <c r="V472" s="148"/>
      <c r="W472" s="148"/>
      <c r="X472" s="148"/>
      <c r="Y472" s="148"/>
      <c r="Z472" s="148"/>
      <c r="AA472" s="148"/>
      <c r="AB472" s="148"/>
      <c r="AC472" s="148"/>
      <c r="AD472" s="148"/>
      <c r="AE472" s="148"/>
      <c r="AF472" s="148"/>
      <c r="AG472" s="148"/>
      <c r="AH472" s="148"/>
      <c r="AI472" s="148"/>
      <c r="AJ472" s="148"/>
      <c r="AK472" s="148"/>
      <c r="AL472" s="148"/>
      <c r="AM472" s="148"/>
      <c r="AN472" s="148"/>
      <c r="AO472" s="148"/>
      <c r="AP472" s="148"/>
      <c r="AQ472" s="148"/>
      <c r="AR472" s="148"/>
      <c r="AS472" s="148"/>
      <c r="AT472" s="148"/>
      <c r="AU472" s="148"/>
      <c r="AV472" s="148"/>
      <c r="AW472" s="148"/>
      <c r="AX472" s="148"/>
      <c r="AY472" s="148"/>
      <c r="AZ472" s="148"/>
      <c r="BA472" s="148"/>
      <c r="BB472" s="148"/>
      <c r="BC472" s="148"/>
      <c r="BD472" s="148"/>
      <c r="BE472" s="148"/>
      <c r="BF472" s="148"/>
      <c r="BG472" s="148"/>
      <c r="BH472" s="148"/>
    </row>
    <row r="473" spans="1:60" ht="16.2" thickBot="1" x14ac:dyDescent="0.35">
      <c r="A473" s="157">
        <v>9000</v>
      </c>
      <c r="B473" s="49" t="s">
        <v>227</v>
      </c>
      <c r="C473" s="271">
        <f t="shared" si="24"/>
        <v>0</v>
      </c>
      <c r="D473" s="271">
        <f t="shared" si="25"/>
        <v>0</v>
      </c>
      <c r="E473" s="294"/>
      <c r="F473" s="296"/>
      <c r="G473" s="192"/>
      <c r="H473" s="272"/>
      <c r="I473" s="192"/>
      <c r="J473" s="272"/>
      <c r="K473" s="192"/>
      <c r="L473" s="273"/>
      <c r="M473" s="205"/>
      <c r="N473" s="204"/>
      <c r="Q473" s="198"/>
      <c r="R473" s="198"/>
      <c r="S473" s="148"/>
      <c r="T473" s="148"/>
      <c r="U473" s="148"/>
      <c r="V473" s="148"/>
      <c r="W473" s="148"/>
      <c r="X473" s="148"/>
      <c r="Y473" s="148"/>
      <c r="Z473" s="148"/>
      <c r="AA473" s="148"/>
      <c r="AB473" s="148"/>
      <c r="AC473" s="148"/>
      <c r="AD473" s="148"/>
      <c r="AE473" s="148"/>
      <c r="AF473" s="148"/>
      <c r="AG473" s="148"/>
      <c r="AH473" s="148"/>
      <c r="AI473" s="148"/>
      <c r="AJ473" s="148"/>
      <c r="AK473" s="148"/>
      <c r="AL473" s="148"/>
      <c r="AM473" s="148"/>
      <c r="AN473" s="148"/>
      <c r="AO473" s="148"/>
      <c r="AP473" s="148"/>
      <c r="AQ473" s="148"/>
      <c r="AR473" s="148"/>
      <c r="AS473" s="148"/>
      <c r="AT473" s="148"/>
      <c r="AU473" s="148"/>
      <c r="AV473" s="148"/>
      <c r="AW473" s="148"/>
      <c r="AX473" s="148"/>
      <c r="AY473" s="148"/>
      <c r="AZ473" s="148"/>
      <c r="BA473" s="148"/>
      <c r="BB473" s="148"/>
      <c r="BC473" s="148"/>
      <c r="BD473" s="148"/>
      <c r="BE473" s="148"/>
      <c r="BF473" s="148"/>
      <c r="BG473" s="148"/>
      <c r="BH473" s="148"/>
    </row>
    <row r="474" spans="1:60" ht="15" thickBot="1" x14ac:dyDescent="0.35">
      <c r="A474" s="157">
        <v>3000</v>
      </c>
      <c r="B474" s="49" t="s">
        <v>228</v>
      </c>
      <c r="C474" s="271">
        <f t="shared" si="24"/>
        <v>0</v>
      </c>
      <c r="D474" s="271">
        <f t="shared" si="25"/>
        <v>0</v>
      </c>
      <c r="E474" s="294"/>
      <c r="F474" s="296"/>
      <c r="G474" s="192"/>
      <c r="H474" s="272"/>
      <c r="I474" s="192"/>
      <c r="J474" s="272"/>
      <c r="K474" s="192"/>
      <c r="L474" s="273"/>
      <c r="M474" s="205"/>
      <c r="N474" s="204"/>
      <c r="Q474" s="274"/>
      <c r="R474" s="274"/>
      <c r="S474" s="148"/>
      <c r="T474" s="148"/>
      <c r="U474" s="148"/>
      <c r="V474" s="148"/>
      <c r="W474" s="148"/>
      <c r="X474" s="148"/>
      <c r="Y474" s="148"/>
      <c r="Z474" s="148"/>
      <c r="AA474" s="148"/>
      <c r="AB474" s="148"/>
      <c r="AC474" s="148"/>
      <c r="AD474" s="148"/>
      <c r="AE474" s="148"/>
      <c r="AF474" s="148"/>
      <c r="AG474" s="148"/>
      <c r="AH474" s="148"/>
      <c r="AI474" s="148"/>
      <c r="AJ474" s="148"/>
      <c r="AK474" s="148"/>
      <c r="AL474" s="148"/>
      <c r="AM474" s="148"/>
      <c r="AN474" s="148"/>
      <c r="AO474" s="148"/>
      <c r="AP474" s="148"/>
      <c r="AQ474" s="148"/>
      <c r="AR474" s="148"/>
      <c r="AS474" s="148"/>
      <c r="AT474" s="148"/>
      <c r="AU474" s="148"/>
      <c r="AV474" s="148"/>
      <c r="AW474" s="148"/>
      <c r="AX474" s="148"/>
      <c r="AY474" s="148"/>
      <c r="AZ474" s="148"/>
      <c r="BA474" s="148"/>
      <c r="BB474" s="148"/>
      <c r="BC474" s="148"/>
      <c r="BD474" s="148"/>
      <c r="BE474" s="148"/>
      <c r="BF474" s="148"/>
      <c r="BG474" s="148"/>
      <c r="BH474" s="148"/>
    </row>
    <row r="475" spans="1:60" ht="15" thickBot="1" x14ac:dyDescent="0.35">
      <c r="A475" s="157">
        <v>3100</v>
      </c>
      <c r="B475" s="49" t="s">
        <v>229</v>
      </c>
      <c r="C475" s="271">
        <f t="shared" si="24"/>
        <v>0</v>
      </c>
      <c r="D475" s="271">
        <f t="shared" si="25"/>
        <v>0</v>
      </c>
      <c r="E475" s="294"/>
      <c r="F475" s="296"/>
      <c r="G475" s="192"/>
      <c r="H475" s="272"/>
      <c r="I475" s="192"/>
      <c r="J475" s="272"/>
      <c r="K475" s="192"/>
      <c r="L475" s="273"/>
      <c r="M475" s="205"/>
      <c r="N475" s="204"/>
      <c r="S475" s="148"/>
      <c r="T475" s="148"/>
      <c r="U475" s="148"/>
      <c r="V475" s="148"/>
      <c r="W475" s="148"/>
      <c r="X475" s="148"/>
      <c r="Y475" s="148"/>
      <c r="Z475" s="148"/>
      <c r="AA475" s="148"/>
      <c r="AB475" s="148"/>
      <c r="AC475" s="148"/>
      <c r="AD475" s="148"/>
      <c r="AE475" s="148"/>
      <c r="AF475" s="148"/>
      <c r="AG475" s="148"/>
      <c r="AH475" s="148"/>
      <c r="AI475" s="148"/>
      <c r="AJ475" s="148"/>
      <c r="AK475" s="148"/>
      <c r="AL475" s="148"/>
      <c r="AM475" s="148"/>
      <c r="AN475" s="148"/>
      <c r="AO475" s="148"/>
      <c r="AP475" s="148"/>
      <c r="AQ475" s="148"/>
      <c r="AR475" s="148"/>
      <c r="AS475" s="148"/>
      <c r="AT475" s="148"/>
      <c r="AU475" s="148"/>
      <c r="AV475" s="148"/>
      <c r="AW475" s="148"/>
      <c r="AX475" s="148"/>
      <c r="AY475" s="148"/>
      <c r="AZ475" s="148"/>
      <c r="BA475" s="148"/>
      <c r="BB475" s="148"/>
      <c r="BC475" s="148"/>
      <c r="BD475" s="148"/>
      <c r="BE475" s="148"/>
      <c r="BF475" s="148"/>
      <c r="BG475" s="148"/>
      <c r="BH475" s="148"/>
    </row>
    <row r="476" spans="1:60" ht="27" thickBot="1" x14ac:dyDescent="0.35">
      <c r="A476" s="157">
        <v>3110</v>
      </c>
      <c r="B476" s="49" t="s">
        <v>82</v>
      </c>
      <c r="C476" s="271">
        <f t="shared" si="24"/>
        <v>0</v>
      </c>
      <c r="D476" s="271">
        <f t="shared" si="25"/>
        <v>0</v>
      </c>
      <c r="E476" s="294"/>
      <c r="F476" s="296"/>
      <c r="G476" s="192"/>
      <c r="H476" s="272"/>
      <c r="I476" s="192"/>
      <c r="J476" s="272"/>
      <c r="K476" s="192"/>
      <c r="L476" s="273"/>
      <c r="M476" s="205"/>
      <c r="N476" s="204"/>
      <c r="S476" s="148"/>
      <c r="T476" s="148"/>
      <c r="U476" s="148"/>
      <c r="V476" s="148"/>
      <c r="W476" s="148"/>
      <c r="X476" s="148"/>
      <c r="Y476" s="148"/>
      <c r="Z476" s="148"/>
      <c r="AA476" s="148"/>
      <c r="AB476" s="148"/>
      <c r="AC476" s="148"/>
      <c r="AD476" s="148"/>
      <c r="AE476" s="148"/>
      <c r="AF476" s="148"/>
      <c r="AG476" s="148"/>
      <c r="AH476" s="148"/>
      <c r="AI476" s="148"/>
      <c r="AJ476" s="148"/>
      <c r="AK476" s="148"/>
      <c r="AL476" s="148"/>
      <c r="AM476" s="148"/>
      <c r="AN476" s="148"/>
      <c r="AO476" s="148"/>
      <c r="AP476" s="148"/>
      <c r="AQ476" s="148"/>
      <c r="AR476" s="148"/>
      <c r="AS476" s="148"/>
      <c r="AT476" s="148"/>
      <c r="AU476" s="148"/>
      <c r="AV476" s="148"/>
      <c r="AW476" s="148"/>
      <c r="AX476" s="148"/>
      <c r="AY476" s="148"/>
      <c r="AZ476" s="148"/>
      <c r="BA476" s="148"/>
      <c r="BB476" s="148"/>
      <c r="BC476" s="148"/>
      <c r="BD476" s="148"/>
      <c r="BE476" s="148"/>
      <c r="BF476" s="148"/>
      <c r="BG476" s="148"/>
      <c r="BH476" s="148"/>
    </row>
    <row r="477" spans="1:60" ht="15" thickBot="1" x14ac:dyDescent="0.35">
      <c r="A477" s="157">
        <v>3120</v>
      </c>
      <c r="B477" s="49" t="s">
        <v>230</v>
      </c>
      <c r="C477" s="271">
        <f t="shared" si="24"/>
        <v>0</v>
      </c>
      <c r="D477" s="271">
        <f t="shared" si="25"/>
        <v>0</v>
      </c>
      <c r="E477" s="294"/>
      <c r="F477" s="296"/>
      <c r="G477" s="192"/>
      <c r="H477" s="272"/>
      <c r="I477" s="192"/>
      <c r="J477" s="272"/>
      <c r="K477" s="192"/>
      <c r="L477" s="273"/>
      <c r="M477" s="205"/>
      <c r="N477" s="204"/>
      <c r="S477" s="148"/>
      <c r="T477" s="148"/>
      <c r="U477" s="148"/>
      <c r="V477" s="148"/>
      <c r="W477" s="148"/>
      <c r="X477" s="148"/>
      <c r="Y477" s="148"/>
      <c r="Z477" s="148"/>
      <c r="AA477" s="148"/>
      <c r="AB477" s="148"/>
      <c r="AC477" s="148"/>
      <c r="AD477" s="148"/>
      <c r="AE477" s="148"/>
      <c r="AF477" s="148"/>
      <c r="AG477" s="148"/>
      <c r="AH477" s="148"/>
      <c r="AI477" s="148"/>
      <c r="AJ477" s="148"/>
      <c r="AK477" s="148"/>
      <c r="AL477" s="148"/>
      <c r="AM477" s="148"/>
      <c r="AN477" s="148"/>
      <c r="AO477" s="148"/>
      <c r="AP477" s="148"/>
      <c r="AQ477" s="148"/>
      <c r="AR477" s="148"/>
      <c r="AS477" s="148"/>
      <c r="AT477" s="148"/>
      <c r="AU477" s="148"/>
      <c r="AV477" s="148"/>
      <c r="AW477" s="148"/>
      <c r="AX477" s="148"/>
      <c r="AY477" s="148"/>
      <c r="AZ477" s="148"/>
      <c r="BA477" s="148"/>
      <c r="BB477" s="148"/>
      <c r="BC477" s="148"/>
      <c r="BD477" s="148"/>
      <c r="BE477" s="148"/>
      <c r="BF477" s="148"/>
      <c r="BG477" s="148"/>
      <c r="BH477" s="148"/>
    </row>
    <row r="478" spans="1:60" ht="27" thickBot="1" x14ac:dyDescent="0.35">
      <c r="A478" s="157">
        <v>3121</v>
      </c>
      <c r="B478" s="49" t="s">
        <v>231</v>
      </c>
      <c r="C478" s="271">
        <f t="shared" si="24"/>
        <v>0</v>
      </c>
      <c r="D478" s="271">
        <f t="shared" si="25"/>
        <v>0</v>
      </c>
      <c r="E478" s="294"/>
      <c r="F478" s="296"/>
      <c r="G478" s="192"/>
      <c r="H478" s="272"/>
      <c r="I478" s="192"/>
      <c r="J478" s="272"/>
      <c r="K478" s="192"/>
      <c r="L478" s="273"/>
      <c r="M478" s="205"/>
      <c r="N478" s="204"/>
      <c r="S478" s="148"/>
      <c r="T478" s="148"/>
      <c r="U478" s="148"/>
      <c r="V478" s="148"/>
      <c r="W478" s="148"/>
      <c r="X478" s="148"/>
      <c r="Y478" s="148"/>
      <c r="Z478" s="148"/>
      <c r="AA478" s="148"/>
      <c r="AB478" s="148"/>
      <c r="AC478" s="148"/>
      <c r="AD478" s="148"/>
      <c r="AE478" s="148"/>
      <c r="AF478" s="148"/>
      <c r="AG478" s="148"/>
      <c r="AH478" s="148"/>
      <c r="AI478" s="148"/>
      <c r="AJ478" s="148"/>
      <c r="AK478" s="148"/>
      <c r="AL478" s="148"/>
      <c r="AM478" s="148"/>
      <c r="AN478" s="148"/>
      <c r="AO478" s="148"/>
      <c r="AP478" s="148"/>
      <c r="AQ478" s="148"/>
      <c r="AR478" s="148"/>
      <c r="AS478" s="148"/>
      <c r="AT478" s="148"/>
      <c r="AU478" s="148"/>
      <c r="AV478" s="148"/>
      <c r="AW478" s="148"/>
      <c r="AX478" s="148"/>
      <c r="AY478" s="148"/>
      <c r="AZ478" s="148"/>
      <c r="BA478" s="148"/>
      <c r="BB478" s="148"/>
      <c r="BC478" s="148"/>
      <c r="BD478" s="148"/>
      <c r="BE478" s="148"/>
      <c r="BF478" s="148"/>
      <c r="BG478" s="148"/>
      <c r="BH478" s="148"/>
    </row>
    <row r="479" spans="1:60" ht="27" thickBot="1" x14ac:dyDescent="0.35">
      <c r="A479" s="157">
        <v>3122</v>
      </c>
      <c r="B479" s="49" t="s">
        <v>232</v>
      </c>
      <c r="C479" s="271">
        <f t="shared" si="24"/>
        <v>0</v>
      </c>
      <c r="D479" s="271">
        <f t="shared" si="25"/>
        <v>0</v>
      </c>
      <c r="E479" s="294"/>
      <c r="F479" s="296"/>
      <c r="G479" s="192"/>
      <c r="H479" s="272"/>
      <c r="I479" s="192"/>
      <c r="J479" s="272"/>
      <c r="K479" s="192"/>
      <c r="L479" s="273"/>
      <c r="M479" s="205"/>
      <c r="N479" s="204"/>
      <c r="S479" s="148"/>
      <c r="T479" s="148"/>
      <c r="U479" s="148"/>
      <c r="V479" s="148"/>
      <c r="W479" s="148"/>
      <c r="X479" s="148"/>
      <c r="Y479" s="148"/>
      <c r="Z479" s="148"/>
      <c r="AA479" s="148"/>
      <c r="AB479" s="148"/>
      <c r="AC479" s="148"/>
      <c r="AD479" s="148"/>
      <c r="AE479" s="148"/>
      <c r="AF479" s="148"/>
      <c r="AG479" s="148"/>
      <c r="AH479" s="148"/>
      <c r="AI479" s="148"/>
      <c r="AJ479" s="148"/>
      <c r="AK479" s="148"/>
      <c r="AL479" s="148"/>
      <c r="AM479" s="148"/>
      <c r="AN479" s="148"/>
      <c r="AO479" s="148"/>
      <c r="AP479" s="148"/>
      <c r="AQ479" s="148"/>
      <c r="AR479" s="148"/>
      <c r="AS479" s="148"/>
      <c r="AT479" s="148"/>
      <c r="AU479" s="148"/>
      <c r="AV479" s="148"/>
      <c r="AW479" s="148"/>
      <c r="AX479" s="148"/>
      <c r="AY479" s="148"/>
      <c r="AZ479" s="148"/>
      <c r="BA479" s="148"/>
      <c r="BB479" s="148"/>
      <c r="BC479" s="148"/>
      <c r="BD479" s="148"/>
      <c r="BE479" s="148"/>
      <c r="BF479" s="148"/>
      <c r="BG479" s="148"/>
      <c r="BH479" s="148"/>
    </row>
    <row r="480" spans="1:60" ht="15" thickBot="1" x14ac:dyDescent="0.35">
      <c r="A480" s="157">
        <v>3130</v>
      </c>
      <c r="B480" s="49" t="s">
        <v>83</v>
      </c>
      <c r="C480" s="271">
        <f t="shared" si="24"/>
        <v>0</v>
      </c>
      <c r="D480" s="271">
        <f t="shared" si="25"/>
        <v>0</v>
      </c>
      <c r="E480" s="294"/>
      <c r="F480" s="296"/>
      <c r="G480" s="192"/>
      <c r="H480" s="272"/>
      <c r="I480" s="192"/>
      <c r="J480" s="272"/>
      <c r="K480" s="192"/>
      <c r="L480" s="273"/>
      <c r="M480" s="205"/>
      <c r="N480" s="204"/>
      <c r="S480" s="148"/>
      <c r="T480" s="148"/>
      <c r="U480" s="148"/>
      <c r="V480" s="148"/>
      <c r="W480" s="148"/>
      <c r="X480" s="148"/>
      <c r="Y480" s="148"/>
      <c r="Z480" s="148"/>
      <c r="AA480" s="148"/>
      <c r="AB480" s="148"/>
      <c r="AC480" s="148"/>
      <c r="AD480" s="148"/>
      <c r="AE480" s="148"/>
      <c r="AF480" s="148"/>
      <c r="AG480" s="148"/>
      <c r="AH480" s="148"/>
      <c r="AI480" s="148"/>
      <c r="AJ480" s="148"/>
      <c r="AK480" s="148"/>
      <c r="AL480" s="148"/>
      <c r="AM480" s="148"/>
      <c r="AN480" s="148"/>
      <c r="AO480" s="148"/>
      <c r="AP480" s="148"/>
      <c r="AQ480" s="148"/>
      <c r="AR480" s="148"/>
      <c r="AS480" s="148"/>
      <c r="AT480" s="148"/>
      <c r="AU480" s="148"/>
      <c r="AV480" s="148"/>
      <c r="AW480" s="148"/>
      <c r="AX480" s="148"/>
      <c r="AY480" s="148"/>
      <c r="AZ480" s="148"/>
      <c r="BA480" s="148"/>
      <c r="BB480" s="148"/>
      <c r="BC480" s="148"/>
      <c r="BD480" s="148"/>
      <c r="BE480" s="148"/>
      <c r="BF480" s="148"/>
      <c r="BG480" s="148"/>
      <c r="BH480" s="148"/>
    </row>
    <row r="481" spans="1:65" ht="27" thickBot="1" x14ac:dyDescent="0.35">
      <c r="A481" s="157">
        <v>3131</v>
      </c>
      <c r="B481" s="49" t="s">
        <v>233</v>
      </c>
      <c r="C481" s="271">
        <f t="shared" si="24"/>
        <v>0</v>
      </c>
      <c r="D481" s="271">
        <f t="shared" si="25"/>
        <v>0</v>
      </c>
      <c r="E481" s="294"/>
      <c r="F481" s="296"/>
      <c r="G481" s="192"/>
      <c r="H481" s="272"/>
      <c r="I481" s="192"/>
      <c r="J481" s="272"/>
      <c r="K481" s="192"/>
      <c r="L481" s="273"/>
      <c r="M481" s="205"/>
      <c r="N481" s="204"/>
      <c r="S481" s="148"/>
      <c r="T481" s="148"/>
      <c r="U481" s="148"/>
      <c r="V481" s="148"/>
      <c r="W481" s="148"/>
      <c r="X481" s="148"/>
      <c r="Y481" s="148"/>
      <c r="Z481" s="148"/>
      <c r="AA481" s="148"/>
      <c r="AB481" s="148"/>
      <c r="AC481" s="148"/>
      <c r="AD481" s="148"/>
      <c r="AE481" s="148"/>
      <c r="AF481" s="148"/>
      <c r="AG481" s="148"/>
      <c r="AH481" s="148"/>
      <c r="AI481" s="148"/>
      <c r="AJ481" s="148"/>
      <c r="AK481" s="148"/>
      <c r="AL481" s="148"/>
      <c r="AM481" s="148"/>
      <c r="AN481" s="148"/>
      <c r="AO481" s="148"/>
      <c r="AP481" s="148"/>
      <c r="AQ481" s="148"/>
      <c r="AR481" s="148"/>
      <c r="AS481" s="148"/>
      <c r="AT481" s="148"/>
      <c r="AU481" s="148"/>
      <c r="AV481" s="148"/>
      <c r="AW481" s="148"/>
      <c r="AX481" s="148"/>
      <c r="AY481" s="148"/>
      <c r="AZ481" s="148"/>
      <c r="BA481" s="148"/>
      <c r="BB481" s="148"/>
      <c r="BC481" s="148"/>
      <c r="BD481" s="148"/>
      <c r="BE481" s="148"/>
      <c r="BF481" s="148"/>
      <c r="BG481" s="148"/>
      <c r="BH481" s="148"/>
    </row>
    <row r="482" spans="1:65" ht="15" thickBot="1" x14ac:dyDescent="0.35">
      <c r="A482" s="157">
        <v>3132</v>
      </c>
      <c r="B482" s="49" t="s">
        <v>84</v>
      </c>
      <c r="C482" s="271">
        <f t="shared" si="24"/>
        <v>0</v>
      </c>
      <c r="D482" s="271">
        <f t="shared" si="25"/>
        <v>0</v>
      </c>
      <c r="E482" s="294"/>
      <c r="F482" s="296"/>
      <c r="G482" s="192"/>
      <c r="H482" s="272"/>
      <c r="I482" s="192"/>
      <c r="J482" s="272"/>
      <c r="K482" s="192"/>
      <c r="L482" s="273"/>
      <c r="M482" s="205"/>
      <c r="N482" s="204"/>
      <c r="S482" s="148"/>
      <c r="T482" s="148"/>
      <c r="U482" s="148"/>
      <c r="V482" s="148"/>
      <c r="W482" s="148"/>
      <c r="X482" s="148"/>
      <c r="Y482" s="148"/>
      <c r="Z482" s="148"/>
      <c r="AA482" s="148"/>
      <c r="AB482" s="148"/>
      <c r="AC482" s="148"/>
      <c r="AD482" s="148"/>
      <c r="AE482" s="148"/>
      <c r="AF482" s="148"/>
      <c r="AG482" s="148"/>
      <c r="AH482" s="148"/>
      <c r="AI482" s="148"/>
      <c r="AJ482" s="148"/>
      <c r="AK482" s="148"/>
      <c r="AL482" s="148"/>
      <c r="AM482" s="148"/>
      <c r="AN482" s="148"/>
      <c r="AO482" s="148"/>
      <c r="AP482" s="148"/>
      <c r="AQ482" s="148"/>
      <c r="AR482" s="148"/>
      <c r="AS482" s="148"/>
      <c r="AT482" s="148"/>
      <c r="AU482" s="148"/>
      <c r="AV482" s="148"/>
      <c r="AW482" s="148"/>
      <c r="AX482" s="148"/>
      <c r="AY482" s="148"/>
      <c r="AZ482" s="148"/>
      <c r="BA482" s="148"/>
      <c r="BB482" s="148"/>
      <c r="BC482" s="148"/>
      <c r="BD482" s="148"/>
      <c r="BE482" s="148"/>
      <c r="BF482" s="148"/>
      <c r="BG482" s="148"/>
      <c r="BH482" s="148"/>
    </row>
    <row r="483" spans="1:65" ht="15" thickBot="1" x14ac:dyDescent="0.35">
      <c r="A483" s="157">
        <v>3140</v>
      </c>
      <c r="B483" s="49" t="s">
        <v>234</v>
      </c>
      <c r="C483" s="271">
        <f t="shared" si="24"/>
        <v>0</v>
      </c>
      <c r="D483" s="271">
        <f t="shared" si="25"/>
        <v>0</v>
      </c>
      <c r="E483" s="294"/>
      <c r="F483" s="296"/>
      <c r="G483" s="192"/>
      <c r="H483" s="272"/>
      <c r="I483" s="192"/>
      <c r="J483" s="272"/>
      <c r="K483" s="192"/>
      <c r="L483" s="273"/>
      <c r="M483" s="205"/>
      <c r="N483" s="204"/>
      <c r="S483" s="148"/>
      <c r="T483" s="148"/>
      <c r="U483" s="148"/>
      <c r="V483" s="148"/>
      <c r="W483" s="148"/>
      <c r="X483" s="148"/>
      <c r="Y483" s="148"/>
      <c r="Z483" s="148"/>
      <c r="AA483" s="148"/>
      <c r="AB483" s="148"/>
      <c r="AC483" s="148"/>
      <c r="AD483" s="148"/>
      <c r="AE483" s="148"/>
      <c r="AF483" s="148"/>
      <c r="AG483" s="148"/>
      <c r="AH483" s="148"/>
      <c r="AI483" s="148"/>
      <c r="AJ483" s="148"/>
      <c r="AK483" s="148"/>
      <c r="AL483" s="148"/>
      <c r="AM483" s="148"/>
      <c r="AN483" s="148"/>
      <c r="AO483" s="148"/>
      <c r="AP483" s="148"/>
      <c r="AQ483" s="148"/>
      <c r="AR483" s="148"/>
      <c r="AS483" s="148"/>
      <c r="AT483" s="148"/>
      <c r="AU483" s="148"/>
      <c r="AV483" s="148"/>
      <c r="AW483" s="148"/>
      <c r="AX483" s="148"/>
      <c r="AY483" s="148"/>
      <c r="AZ483" s="148"/>
      <c r="BA483" s="148"/>
      <c r="BB483" s="148"/>
      <c r="BC483" s="148"/>
      <c r="BD483" s="148"/>
      <c r="BE483" s="148"/>
      <c r="BF483" s="148"/>
      <c r="BG483" s="148"/>
      <c r="BH483" s="148"/>
    </row>
    <row r="484" spans="1:65" ht="27" thickBot="1" x14ac:dyDescent="0.35">
      <c r="A484" s="157">
        <v>3141</v>
      </c>
      <c r="B484" s="49" t="s">
        <v>235</v>
      </c>
      <c r="C484" s="271">
        <f t="shared" si="24"/>
        <v>0</v>
      </c>
      <c r="D484" s="271">
        <f t="shared" si="25"/>
        <v>0</v>
      </c>
      <c r="E484" s="294"/>
      <c r="F484" s="296"/>
      <c r="G484" s="192"/>
      <c r="H484" s="272"/>
      <c r="I484" s="192"/>
      <c r="J484" s="272"/>
      <c r="K484" s="192"/>
      <c r="L484" s="273"/>
      <c r="M484" s="205"/>
      <c r="N484" s="204"/>
      <c r="S484" s="148"/>
      <c r="T484" s="148"/>
      <c r="U484" s="148"/>
      <c r="V484" s="148"/>
      <c r="W484" s="148"/>
      <c r="X484" s="148"/>
      <c r="Y484" s="148"/>
      <c r="Z484" s="148"/>
      <c r="AA484" s="148"/>
      <c r="AB484" s="148"/>
      <c r="AC484" s="148"/>
      <c r="AD484" s="148"/>
      <c r="AE484" s="148"/>
      <c r="AF484" s="148"/>
      <c r="AG484" s="148"/>
      <c r="AH484" s="148"/>
      <c r="AI484" s="148"/>
      <c r="AJ484" s="148"/>
      <c r="AK484" s="148"/>
      <c r="AL484" s="148"/>
      <c r="AM484" s="148"/>
      <c r="AN484" s="148"/>
      <c r="AO484" s="148"/>
      <c r="AP484" s="148"/>
      <c r="AQ484" s="148"/>
      <c r="AR484" s="148"/>
      <c r="AS484" s="148"/>
      <c r="AT484" s="148"/>
      <c r="AU484" s="148"/>
      <c r="AV484" s="148"/>
      <c r="AW484" s="148"/>
      <c r="AX484" s="148"/>
      <c r="AY484" s="148"/>
      <c r="AZ484" s="148"/>
      <c r="BA484" s="148"/>
      <c r="BB484" s="148"/>
      <c r="BC484" s="148"/>
      <c r="BD484" s="148"/>
      <c r="BE484" s="148"/>
      <c r="BF484" s="148"/>
      <c r="BG484" s="148"/>
      <c r="BH484" s="148"/>
    </row>
    <row r="485" spans="1:65" ht="27" thickBot="1" x14ac:dyDescent="0.35">
      <c r="A485" s="157">
        <v>3142</v>
      </c>
      <c r="B485" s="49" t="s">
        <v>236</v>
      </c>
      <c r="C485" s="271">
        <f t="shared" si="24"/>
        <v>0</v>
      </c>
      <c r="D485" s="271">
        <f t="shared" si="25"/>
        <v>0</v>
      </c>
      <c r="E485" s="294"/>
      <c r="F485" s="296"/>
      <c r="G485" s="192"/>
      <c r="H485" s="272"/>
      <c r="I485" s="192"/>
      <c r="J485" s="272"/>
      <c r="K485" s="192"/>
      <c r="L485" s="273"/>
      <c r="M485" s="205"/>
      <c r="N485" s="204"/>
      <c r="S485" s="148"/>
      <c r="T485" s="148"/>
      <c r="U485" s="148"/>
      <c r="V485" s="148"/>
      <c r="W485" s="148"/>
      <c r="X485" s="148"/>
      <c r="Y485" s="148"/>
      <c r="Z485" s="148"/>
      <c r="AA485" s="148"/>
      <c r="AB485" s="148"/>
      <c r="AC485" s="148"/>
      <c r="AD485" s="148"/>
      <c r="AE485" s="148"/>
      <c r="AF485" s="148"/>
      <c r="AG485" s="148"/>
      <c r="AH485" s="148"/>
      <c r="AI485" s="148"/>
      <c r="AJ485" s="148"/>
      <c r="AK485" s="148"/>
      <c r="AL485" s="148"/>
      <c r="AM485" s="148"/>
      <c r="AN485" s="148"/>
      <c r="AO485" s="148"/>
      <c r="AP485" s="148"/>
      <c r="AQ485" s="148"/>
      <c r="AR485" s="148"/>
      <c r="AS485" s="148"/>
      <c r="AT485" s="148"/>
      <c r="AU485" s="148"/>
      <c r="AV485" s="148"/>
      <c r="AW485" s="148"/>
      <c r="AX485" s="148"/>
      <c r="AY485" s="148"/>
      <c r="AZ485" s="148"/>
      <c r="BA485" s="148"/>
      <c r="BB485" s="148"/>
      <c r="BC485" s="148"/>
      <c r="BD485" s="148"/>
      <c r="BE485" s="148"/>
      <c r="BF485" s="148"/>
      <c r="BG485" s="148"/>
      <c r="BH485" s="148"/>
    </row>
    <row r="486" spans="1:65" ht="27" thickBot="1" x14ac:dyDescent="0.35">
      <c r="A486" s="157">
        <v>3143</v>
      </c>
      <c r="B486" s="49" t="s">
        <v>237</v>
      </c>
      <c r="C486" s="271">
        <f t="shared" si="24"/>
        <v>0</v>
      </c>
      <c r="D486" s="271">
        <f t="shared" si="25"/>
        <v>0</v>
      </c>
      <c r="E486" s="294"/>
      <c r="F486" s="296"/>
      <c r="G486" s="192"/>
      <c r="H486" s="272"/>
      <c r="I486" s="192"/>
      <c r="J486" s="272"/>
      <c r="K486" s="192"/>
      <c r="L486" s="273"/>
      <c r="M486" s="205"/>
      <c r="N486" s="204"/>
      <c r="S486" s="148"/>
      <c r="T486" s="148"/>
      <c r="U486" s="148"/>
      <c r="V486" s="148"/>
      <c r="W486" s="148"/>
      <c r="X486" s="148"/>
      <c r="Y486" s="148"/>
      <c r="Z486" s="148"/>
      <c r="AA486" s="148"/>
      <c r="AB486" s="148"/>
      <c r="AC486" s="148"/>
      <c r="AD486" s="148"/>
      <c r="AE486" s="148"/>
      <c r="AF486" s="148"/>
      <c r="AG486" s="148"/>
      <c r="AH486" s="148"/>
      <c r="AI486" s="148"/>
      <c r="AJ486" s="148"/>
      <c r="AK486" s="148"/>
      <c r="AL486" s="148"/>
      <c r="AM486" s="148"/>
      <c r="AN486" s="148"/>
      <c r="AO486" s="148"/>
      <c r="AP486" s="148"/>
      <c r="AQ486" s="148"/>
      <c r="AR486" s="148"/>
      <c r="AS486" s="148"/>
      <c r="AT486" s="148"/>
      <c r="AU486" s="148"/>
      <c r="AV486" s="148"/>
      <c r="AW486" s="148"/>
      <c r="AX486" s="148"/>
      <c r="AY486" s="148"/>
      <c r="AZ486" s="148"/>
      <c r="BA486" s="148"/>
      <c r="BB486" s="148"/>
      <c r="BC486" s="148"/>
      <c r="BD486" s="148"/>
      <c r="BE486" s="148"/>
      <c r="BF486" s="148"/>
      <c r="BG486" s="148"/>
      <c r="BH486" s="148"/>
    </row>
    <row r="487" spans="1:65" ht="15" thickBot="1" x14ac:dyDescent="0.35">
      <c r="A487" s="157">
        <v>3150</v>
      </c>
      <c r="B487" s="49" t="s">
        <v>238</v>
      </c>
      <c r="C487" s="271">
        <f t="shared" si="24"/>
        <v>0</v>
      </c>
      <c r="D487" s="271">
        <f t="shared" si="25"/>
        <v>0</v>
      </c>
      <c r="E487" s="294"/>
      <c r="F487" s="296"/>
      <c r="G487" s="192"/>
      <c r="H487" s="272"/>
      <c r="I487" s="192"/>
      <c r="J487" s="272"/>
      <c r="K487" s="192"/>
      <c r="L487" s="273"/>
      <c r="M487" s="205"/>
      <c r="N487" s="204"/>
      <c r="S487" s="148"/>
      <c r="T487" s="148"/>
      <c r="U487" s="148"/>
      <c r="V487" s="148"/>
      <c r="W487" s="148"/>
      <c r="X487" s="148"/>
      <c r="Y487" s="148"/>
      <c r="Z487" s="148"/>
      <c r="AA487" s="148"/>
      <c r="AB487" s="148"/>
      <c r="AC487" s="148"/>
      <c r="AD487" s="148"/>
      <c r="AE487" s="148"/>
      <c r="AF487" s="148"/>
      <c r="AG487" s="148"/>
      <c r="AH487" s="148"/>
      <c r="AI487" s="148"/>
      <c r="AJ487" s="148"/>
      <c r="AK487" s="148"/>
      <c r="AL487" s="148"/>
      <c r="AM487" s="148"/>
      <c r="AN487" s="148"/>
      <c r="AO487" s="148"/>
      <c r="AP487" s="148"/>
      <c r="AQ487" s="148"/>
      <c r="AR487" s="148"/>
      <c r="AS487" s="148"/>
      <c r="AT487" s="148"/>
      <c r="AU487" s="148"/>
      <c r="AV487" s="148"/>
      <c r="AW487" s="148"/>
      <c r="AX487" s="148"/>
      <c r="AY487" s="148"/>
      <c r="AZ487" s="148"/>
      <c r="BA487" s="148"/>
      <c r="BB487" s="148"/>
      <c r="BC487" s="148"/>
      <c r="BD487" s="148"/>
      <c r="BE487" s="148"/>
      <c r="BF487" s="148"/>
      <c r="BG487" s="148"/>
      <c r="BH487" s="148"/>
    </row>
    <row r="488" spans="1:65" ht="27" thickBot="1" x14ac:dyDescent="0.35">
      <c r="A488" s="157">
        <v>3160</v>
      </c>
      <c r="B488" s="49" t="s">
        <v>239</v>
      </c>
      <c r="C488" s="271">
        <f t="shared" si="24"/>
        <v>0</v>
      </c>
      <c r="D488" s="271">
        <f t="shared" si="25"/>
        <v>0</v>
      </c>
      <c r="E488" s="294"/>
      <c r="F488" s="296"/>
      <c r="G488" s="192"/>
      <c r="H488" s="272"/>
      <c r="I488" s="192"/>
      <c r="J488" s="272"/>
      <c r="K488" s="192"/>
      <c r="L488" s="273"/>
      <c r="M488" s="205"/>
      <c r="N488" s="204"/>
      <c r="S488" s="148"/>
      <c r="T488" s="148"/>
      <c r="U488" s="148"/>
      <c r="V488" s="148"/>
      <c r="W488" s="148"/>
      <c r="X488" s="148"/>
      <c r="Y488" s="148"/>
      <c r="Z488" s="148"/>
      <c r="AA488" s="148"/>
      <c r="AB488" s="148"/>
      <c r="AC488" s="148"/>
      <c r="AD488" s="148"/>
      <c r="AE488" s="148"/>
      <c r="AF488" s="148"/>
      <c r="AG488" s="148"/>
      <c r="AH488" s="148"/>
      <c r="AI488" s="148"/>
      <c r="AJ488" s="148"/>
      <c r="AK488" s="148"/>
      <c r="AL488" s="148"/>
      <c r="AM488" s="148"/>
      <c r="AN488" s="148"/>
      <c r="AO488" s="148"/>
      <c r="AP488" s="148"/>
      <c r="AQ488" s="148"/>
      <c r="AR488" s="148"/>
      <c r="AS488" s="148"/>
      <c r="AT488" s="148"/>
      <c r="AU488" s="148"/>
      <c r="AV488" s="148"/>
      <c r="AW488" s="148"/>
      <c r="AX488" s="148"/>
      <c r="AY488" s="148"/>
      <c r="AZ488" s="148"/>
      <c r="BA488" s="148"/>
      <c r="BB488" s="148"/>
      <c r="BC488" s="148"/>
      <c r="BD488" s="148"/>
      <c r="BE488" s="148"/>
      <c r="BF488" s="148"/>
      <c r="BG488" s="148"/>
      <c r="BH488" s="148"/>
    </row>
    <row r="489" spans="1:65" ht="15" thickBot="1" x14ac:dyDescent="0.35">
      <c r="A489" s="157">
        <v>3200</v>
      </c>
      <c r="B489" s="49" t="s">
        <v>240</v>
      </c>
      <c r="C489" s="271">
        <f t="shared" si="24"/>
        <v>0</v>
      </c>
      <c r="D489" s="271">
        <f t="shared" si="25"/>
        <v>0</v>
      </c>
      <c r="E489" s="294"/>
      <c r="F489" s="296"/>
      <c r="G489" s="192"/>
      <c r="H489" s="272"/>
      <c r="I489" s="192"/>
      <c r="J489" s="272"/>
      <c r="K489" s="192"/>
      <c r="L489" s="273"/>
      <c r="M489" s="205"/>
      <c r="N489" s="204"/>
      <c r="S489" s="148"/>
      <c r="T489" s="148"/>
      <c r="U489" s="148"/>
      <c r="V489" s="148"/>
      <c r="W489" s="148"/>
      <c r="X489" s="148"/>
      <c r="Y489" s="148"/>
      <c r="Z489" s="148"/>
      <c r="AA489" s="148"/>
      <c r="AB489" s="148"/>
      <c r="AC489" s="148"/>
      <c r="AD489" s="148"/>
      <c r="AE489" s="148"/>
      <c r="AF489" s="148"/>
      <c r="AG489" s="148"/>
      <c r="AH489" s="148"/>
      <c r="AI489" s="148"/>
      <c r="AJ489" s="148"/>
      <c r="AK489" s="148"/>
      <c r="AL489" s="148"/>
      <c r="AM489" s="148"/>
      <c r="AN489" s="148"/>
      <c r="AO489" s="148"/>
      <c r="AP489" s="148"/>
      <c r="AQ489" s="148"/>
      <c r="AR489" s="148"/>
      <c r="AS489" s="148"/>
      <c r="AT489" s="148"/>
      <c r="AU489" s="148"/>
      <c r="AV489" s="148"/>
      <c r="AW489" s="148"/>
      <c r="AX489" s="148"/>
      <c r="AY489" s="148"/>
      <c r="AZ489" s="148"/>
      <c r="BA489" s="148"/>
      <c r="BB489" s="148"/>
      <c r="BC489" s="148"/>
      <c r="BD489" s="148"/>
      <c r="BE489" s="148"/>
      <c r="BF489" s="148"/>
      <c r="BG489" s="148"/>
      <c r="BH489" s="148"/>
    </row>
    <row r="490" spans="1:65" ht="27" thickBot="1" x14ac:dyDescent="0.35">
      <c r="A490" s="157">
        <v>3210</v>
      </c>
      <c r="B490" s="49" t="s">
        <v>241</v>
      </c>
      <c r="C490" s="271">
        <f t="shared" si="24"/>
        <v>0</v>
      </c>
      <c r="D490" s="271">
        <f t="shared" si="25"/>
        <v>0</v>
      </c>
      <c r="E490" s="294"/>
      <c r="F490" s="296"/>
      <c r="G490" s="192"/>
      <c r="H490" s="272"/>
      <c r="I490" s="192"/>
      <c r="J490" s="272"/>
      <c r="K490" s="192"/>
      <c r="L490" s="273"/>
      <c r="M490" s="205"/>
      <c r="N490" s="204"/>
      <c r="S490" s="148"/>
      <c r="T490" s="148"/>
      <c r="U490" s="148"/>
      <c r="V490" s="148"/>
      <c r="W490" s="148"/>
      <c r="X490" s="148"/>
      <c r="Y490" s="148"/>
      <c r="Z490" s="148"/>
      <c r="AA490" s="148"/>
      <c r="AB490" s="148"/>
      <c r="AC490" s="148"/>
      <c r="AD490" s="148"/>
      <c r="AE490" s="148"/>
      <c r="AF490" s="148"/>
      <c r="AG490" s="148"/>
      <c r="AH490" s="148"/>
      <c r="AI490" s="148"/>
      <c r="AJ490" s="148"/>
      <c r="AK490" s="148"/>
      <c r="AL490" s="148"/>
      <c r="AM490" s="148"/>
      <c r="AN490" s="148"/>
      <c r="AO490" s="148"/>
      <c r="AP490" s="148"/>
      <c r="AQ490" s="148"/>
      <c r="AR490" s="148"/>
      <c r="AS490" s="148"/>
      <c r="AT490" s="148"/>
      <c r="AU490" s="148"/>
      <c r="AV490" s="148"/>
      <c r="AW490" s="148"/>
      <c r="AX490" s="148"/>
      <c r="AY490" s="148"/>
      <c r="AZ490" s="148"/>
      <c r="BA490" s="148"/>
      <c r="BB490" s="148"/>
      <c r="BC490" s="148"/>
      <c r="BD490" s="148"/>
      <c r="BE490" s="148"/>
      <c r="BF490" s="148"/>
      <c r="BG490" s="148"/>
      <c r="BH490" s="148"/>
    </row>
    <row r="491" spans="1:65" ht="27" thickBot="1" x14ac:dyDescent="0.35">
      <c r="A491" s="157">
        <v>3220</v>
      </c>
      <c r="B491" s="49" t="s">
        <v>242</v>
      </c>
      <c r="C491" s="271">
        <f t="shared" si="24"/>
        <v>0</v>
      </c>
      <c r="D491" s="271">
        <f t="shared" si="25"/>
        <v>0</v>
      </c>
      <c r="E491" s="294"/>
      <c r="F491" s="296"/>
      <c r="G491" s="192"/>
      <c r="H491" s="272"/>
      <c r="I491" s="192"/>
      <c r="J491" s="272"/>
      <c r="K491" s="192"/>
      <c r="L491" s="273"/>
      <c r="M491" s="205"/>
      <c r="N491" s="204"/>
      <c r="S491" s="148"/>
      <c r="T491" s="148"/>
      <c r="U491" s="148"/>
      <c r="V491" s="148"/>
      <c r="W491" s="148"/>
      <c r="X491" s="148"/>
      <c r="Y491" s="148"/>
      <c r="Z491" s="148"/>
      <c r="AA491" s="148"/>
      <c r="AB491" s="148"/>
      <c r="AC491" s="148"/>
      <c r="AD491" s="148"/>
      <c r="AE491" s="148"/>
      <c r="AF491" s="148"/>
      <c r="AG491" s="148"/>
      <c r="AH491" s="148"/>
      <c r="AI491" s="148"/>
      <c r="AJ491" s="148"/>
      <c r="AK491" s="148"/>
      <c r="AL491" s="148"/>
      <c r="AM491" s="148"/>
      <c r="AN491" s="148"/>
      <c r="AO491" s="148"/>
      <c r="AP491" s="148"/>
      <c r="AQ491" s="148"/>
      <c r="AR491" s="148"/>
      <c r="AS491" s="148"/>
      <c r="AT491" s="148"/>
      <c r="AU491" s="148"/>
      <c r="AV491" s="148"/>
      <c r="AW491" s="148"/>
      <c r="AX491" s="148"/>
      <c r="AY491" s="148"/>
      <c r="AZ491" s="148"/>
      <c r="BA491" s="148"/>
      <c r="BB491" s="148"/>
      <c r="BC491" s="148"/>
      <c r="BD491" s="148"/>
      <c r="BE491" s="148"/>
      <c r="BF491" s="148"/>
      <c r="BG491" s="148"/>
      <c r="BH491" s="148"/>
    </row>
    <row r="492" spans="1:65" ht="40.200000000000003" thickBot="1" x14ac:dyDescent="0.35">
      <c r="A492" s="157">
        <v>3230</v>
      </c>
      <c r="B492" s="49" t="s">
        <v>243</v>
      </c>
      <c r="C492" s="271">
        <f t="shared" si="24"/>
        <v>0</v>
      </c>
      <c r="D492" s="271">
        <f t="shared" si="25"/>
        <v>0</v>
      </c>
      <c r="E492" s="294"/>
      <c r="F492" s="296"/>
      <c r="G492" s="192"/>
      <c r="H492" s="272"/>
      <c r="I492" s="192"/>
      <c r="J492" s="272"/>
      <c r="K492" s="192"/>
      <c r="L492" s="273"/>
      <c r="M492" s="205"/>
      <c r="N492" s="204"/>
      <c r="S492" s="148"/>
      <c r="T492" s="148"/>
      <c r="U492" s="148"/>
      <c r="V492" s="148"/>
      <c r="W492" s="148"/>
      <c r="X492" s="148"/>
      <c r="Y492" s="148"/>
      <c r="Z492" s="148"/>
      <c r="AA492" s="148"/>
      <c r="AB492" s="148"/>
      <c r="AC492" s="148"/>
      <c r="AD492" s="148"/>
      <c r="AE492" s="148"/>
      <c r="AF492" s="148"/>
      <c r="AG492" s="148"/>
      <c r="AH492" s="148"/>
      <c r="AI492" s="148"/>
      <c r="AJ492" s="148"/>
      <c r="AK492" s="148"/>
      <c r="AL492" s="148"/>
      <c r="AM492" s="148"/>
      <c r="AN492" s="148"/>
      <c r="AO492" s="148"/>
      <c r="AP492" s="148"/>
      <c r="AQ492" s="148"/>
      <c r="AR492" s="148"/>
      <c r="AS492" s="148"/>
      <c r="AT492" s="148"/>
      <c r="AU492" s="148"/>
      <c r="AV492" s="148"/>
      <c r="AW492" s="148"/>
      <c r="AX492" s="148"/>
      <c r="AY492" s="148"/>
      <c r="AZ492" s="148"/>
      <c r="BA492" s="148"/>
      <c r="BB492" s="148"/>
      <c r="BC492" s="148"/>
      <c r="BD492" s="148"/>
      <c r="BE492" s="148"/>
      <c r="BF492" s="148"/>
      <c r="BG492" s="148"/>
      <c r="BH492" s="148"/>
    </row>
    <row r="493" spans="1:65" ht="15" thickBot="1" x14ac:dyDescent="0.35">
      <c r="A493" s="157">
        <v>3240</v>
      </c>
      <c r="B493" s="49" t="s">
        <v>244</v>
      </c>
      <c r="C493" s="271">
        <f t="shared" si="24"/>
        <v>0</v>
      </c>
      <c r="D493" s="271">
        <f t="shared" si="25"/>
        <v>0</v>
      </c>
      <c r="E493" s="294"/>
      <c r="F493" s="296"/>
      <c r="G493" s="192"/>
      <c r="H493" s="272"/>
      <c r="I493" s="192"/>
      <c r="J493" s="272"/>
      <c r="K493" s="192"/>
      <c r="L493" s="273"/>
      <c r="M493" s="205"/>
      <c r="N493" s="204"/>
      <c r="S493" s="148"/>
      <c r="T493" s="148"/>
      <c r="U493" s="148"/>
      <c r="V493" s="148"/>
      <c r="W493" s="148"/>
      <c r="X493" s="148"/>
      <c r="Y493" s="148"/>
      <c r="Z493" s="148"/>
      <c r="AA493" s="148"/>
      <c r="AB493" s="148"/>
      <c r="AC493" s="148"/>
      <c r="AD493" s="148"/>
      <c r="AE493" s="148"/>
      <c r="AF493" s="148"/>
      <c r="AG493" s="148"/>
      <c r="AH493" s="148"/>
      <c r="AI493" s="148"/>
      <c r="AJ493" s="148"/>
      <c r="AK493" s="148"/>
      <c r="AL493" s="148"/>
      <c r="AM493" s="148"/>
      <c r="AN493" s="148"/>
      <c r="AO493" s="148"/>
      <c r="AP493" s="148"/>
      <c r="AQ493" s="148"/>
      <c r="AR493" s="148"/>
      <c r="AS493" s="148"/>
      <c r="AT493" s="148"/>
      <c r="AU493" s="148"/>
      <c r="AV493" s="148"/>
      <c r="AW493" s="148"/>
      <c r="AX493" s="148"/>
      <c r="AY493" s="148"/>
      <c r="AZ493" s="148"/>
      <c r="BA493" s="148"/>
      <c r="BB493" s="148"/>
      <c r="BC493" s="148"/>
      <c r="BD493" s="148"/>
      <c r="BE493" s="148"/>
      <c r="BF493" s="148"/>
      <c r="BG493" s="148"/>
      <c r="BH493" s="148"/>
    </row>
    <row r="494" spans="1:65" ht="15" thickBot="1" x14ac:dyDescent="0.35">
      <c r="A494" s="147"/>
      <c r="B494" s="49" t="s">
        <v>85</v>
      </c>
      <c r="C494" s="271">
        <f t="shared" si="24"/>
        <v>3986310</v>
      </c>
      <c r="D494" s="271">
        <f t="shared" si="25"/>
        <v>3379464.9299999997</v>
      </c>
      <c r="E494" s="435">
        <f>E442</f>
        <v>0</v>
      </c>
      <c r="F494" s="436"/>
      <c r="G494" s="192"/>
      <c r="H494" s="272"/>
      <c r="I494" s="192"/>
      <c r="J494" s="272"/>
      <c r="K494" s="192"/>
      <c r="L494" s="273"/>
      <c r="M494" s="205"/>
      <c r="N494" s="204"/>
      <c r="S494" s="148"/>
      <c r="T494" s="148"/>
      <c r="U494" s="148"/>
      <c r="V494" s="148"/>
      <c r="W494" s="148"/>
      <c r="X494" s="148"/>
      <c r="Y494" s="148"/>
      <c r="Z494" s="148"/>
      <c r="AA494" s="148"/>
      <c r="AB494" s="148"/>
      <c r="AC494" s="148"/>
      <c r="AD494" s="148"/>
      <c r="AE494" s="148"/>
      <c r="AF494" s="148"/>
      <c r="AG494" s="148"/>
      <c r="AH494" s="148"/>
      <c r="AI494" s="148"/>
      <c r="AJ494" s="148"/>
      <c r="AK494" s="148"/>
      <c r="AL494" s="148"/>
      <c r="AM494" s="148"/>
      <c r="AN494" s="148"/>
      <c r="AO494" s="148"/>
      <c r="AP494" s="148"/>
      <c r="AQ494" s="148"/>
      <c r="AR494" s="148"/>
      <c r="AS494" s="148"/>
      <c r="AT494" s="148"/>
      <c r="AU494" s="148"/>
      <c r="AV494" s="148"/>
      <c r="AW494" s="148"/>
      <c r="AX494" s="148"/>
      <c r="AY494" s="148"/>
      <c r="AZ494" s="148"/>
      <c r="BA494" s="148"/>
      <c r="BB494" s="148"/>
      <c r="BC494" s="148"/>
      <c r="BD494" s="148"/>
      <c r="BE494" s="148"/>
      <c r="BF494" s="148"/>
      <c r="BG494" s="148"/>
      <c r="BH494" s="148"/>
    </row>
    <row r="495" spans="1:65" x14ac:dyDescent="0.3">
      <c r="A495" s="47"/>
      <c r="B495" s="148"/>
      <c r="C495" s="148"/>
      <c r="D495" s="148"/>
      <c r="E495" s="148"/>
      <c r="F495" s="47"/>
      <c r="G495" s="47"/>
      <c r="H495" s="47"/>
      <c r="I495" s="47"/>
      <c r="J495" s="47"/>
      <c r="K495" s="47"/>
      <c r="L495" s="47"/>
      <c r="M495" s="47"/>
      <c r="N495" s="47"/>
      <c r="S495" s="148"/>
      <c r="T495" s="148"/>
      <c r="U495" s="148"/>
      <c r="V495" s="148"/>
      <c r="W495" s="148"/>
      <c r="X495" s="148"/>
      <c r="Y495" s="148"/>
      <c r="Z495" s="148"/>
      <c r="AA495" s="148"/>
      <c r="AB495" s="148"/>
      <c r="AC495" s="148"/>
      <c r="AD495" s="148"/>
      <c r="AE495" s="148"/>
      <c r="AF495" s="148"/>
      <c r="AG495" s="148"/>
      <c r="AH495" s="148"/>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48"/>
      <c r="BH495" s="148"/>
      <c r="BI495" s="173"/>
      <c r="BJ495" s="173"/>
      <c r="BK495" s="173"/>
      <c r="BL495" s="173"/>
      <c r="BM495" s="173"/>
    </row>
    <row r="496" spans="1:65" ht="16.95" customHeight="1" x14ac:dyDescent="0.3">
      <c r="A496" s="287" t="s">
        <v>263</v>
      </c>
      <c r="B496" s="287"/>
      <c r="C496" s="287"/>
      <c r="D496" s="287"/>
      <c r="E496" s="287"/>
      <c r="F496" s="287"/>
      <c r="G496" s="287"/>
      <c r="H496" s="287"/>
      <c r="I496" s="287"/>
      <c r="J496" s="287"/>
      <c r="K496" s="287"/>
      <c r="L496" s="287"/>
      <c r="M496" s="287"/>
      <c r="N496" s="287"/>
    </row>
    <row r="497" spans="1:15" ht="21" customHeight="1" x14ac:dyDescent="0.3">
      <c r="A497" s="287" t="s">
        <v>264</v>
      </c>
      <c r="B497" s="287"/>
      <c r="C497" s="287"/>
      <c r="D497" s="287"/>
      <c r="E497" s="287"/>
      <c r="F497" s="287"/>
      <c r="G497" s="287"/>
      <c r="H497" s="287"/>
      <c r="I497" s="287"/>
      <c r="J497" s="287"/>
      <c r="K497" s="287"/>
      <c r="L497" s="287"/>
      <c r="M497" s="287"/>
      <c r="N497" s="287"/>
    </row>
    <row r="498" spans="1:15" ht="30" customHeight="1" x14ac:dyDescent="0.3">
      <c r="A498" s="287" t="s">
        <v>265</v>
      </c>
      <c r="B498" s="287"/>
      <c r="C498" s="287"/>
      <c r="D498" s="287"/>
      <c r="E498" s="287"/>
      <c r="F498" s="287"/>
      <c r="G498" s="287"/>
      <c r="H498" s="287"/>
      <c r="I498" s="287"/>
      <c r="J498" s="287"/>
      <c r="K498" s="287"/>
      <c r="L498" s="287"/>
      <c r="M498" s="287"/>
      <c r="N498" s="287"/>
    </row>
    <row r="499" spans="1:15" ht="17.399999999999999" customHeight="1" x14ac:dyDescent="0.3">
      <c r="A499" s="54"/>
      <c r="B499" s="288"/>
      <c r="C499" s="288"/>
      <c r="D499" s="288"/>
      <c r="E499" s="288"/>
      <c r="F499" s="288"/>
      <c r="G499" s="288"/>
      <c r="H499" s="288"/>
      <c r="I499" s="288"/>
      <c r="J499" s="288"/>
      <c r="K499" s="288"/>
      <c r="L499" s="288"/>
      <c r="M499" s="288"/>
      <c r="N499" s="288"/>
    </row>
    <row r="500" spans="1:15" ht="31.5" customHeight="1" x14ac:dyDescent="0.3">
      <c r="A500" s="439" t="s">
        <v>266</v>
      </c>
      <c r="B500" s="439"/>
      <c r="C500" s="439"/>
      <c r="D500" s="440" t="s">
        <v>267</v>
      </c>
      <c r="E500" s="440"/>
      <c r="F500" s="440"/>
      <c r="G500" s="440"/>
      <c r="J500" s="56"/>
      <c r="K500" s="441" t="s">
        <v>268</v>
      </c>
      <c r="L500" s="441"/>
      <c r="M500" s="441"/>
      <c r="N500" s="275"/>
      <c r="O500" s="276"/>
    </row>
    <row r="501" spans="1:15" ht="15" customHeight="1" x14ac:dyDescent="0.3">
      <c r="A501" s="439"/>
      <c r="B501" s="439"/>
      <c r="C501" s="439"/>
      <c r="D501" s="442" t="s">
        <v>269</v>
      </c>
      <c r="E501" s="442"/>
      <c r="F501" s="442"/>
      <c r="G501" s="442"/>
      <c r="J501" s="56"/>
      <c r="K501" s="443" t="s">
        <v>270</v>
      </c>
      <c r="L501" s="443"/>
      <c r="M501" s="443"/>
      <c r="N501" s="277"/>
      <c r="O501" s="47"/>
    </row>
    <row r="502" spans="1:15" ht="31.5" customHeight="1" x14ac:dyDescent="0.3">
      <c r="A502" s="439" t="s">
        <v>271</v>
      </c>
      <c r="B502" s="439"/>
      <c r="C502" s="439"/>
      <c r="D502" s="440" t="s">
        <v>267</v>
      </c>
      <c r="E502" s="440"/>
      <c r="F502" s="440"/>
      <c r="G502" s="440"/>
      <c r="J502" s="56"/>
      <c r="K502" s="441" t="s">
        <v>272</v>
      </c>
      <c r="L502" s="441"/>
      <c r="M502" s="441"/>
      <c r="N502" s="275"/>
      <c r="O502" s="276"/>
    </row>
    <row r="503" spans="1:15" ht="15" customHeight="1" x14ac:dyDescent="0.3">
      <c r="A503" s="439"/>
      <c r="B503" s="439"/>
      <c r="C503" s="439"/>
      <c r="D503" s="442" t="s">
        <v>269</v>
      </c>
      <c r="E503" s="442"/>
      <c r="F503" s="442"/>
      <c r="G503" s="442"/>
      <c r="J503" s="56"/>
      <c r="K503" s="443" t="s">
        <v>270</v>
      </c>
      <c r="L503" s="443"/>
      <c r="M503" s="443"/>
      <c r="N503" s="277"/>
      <c r="O503" s="47"/>
    </row>
  </sheetData>
  <protectedRanges>
    <protectedRange sqref="C129:E129 G81:I86 C396:C400 C402:C404 C415:C416 C74:E79 K81:M86 C390:C394 G92:I92 C418:C419 C421:C425 C379:C381 C406:C410 C383:C388 K92:M92 C427:C430 C413 G74:I79 C125:E127 C111:E116 G129:I129 E427:E430 G88:I90 C88:E90 K74:M79 C81:E86 H111:I116 K129:M129 K111:M116 C92:E92 C123:E123 K88:M90 H125:I126 E413 E415:E416 E418:E419 E402:E404 E421:E425 E379:E381 E406:E410 E396:E400 E390:E394 E383:E388 C118:E120 G125:G127 K125:K127 L125:M126 C349:E349 C351:E352 C354:E355 C338:E340 C357:E361 C315:E317 C342:E346 C332:E336 C326:E330 C319:E324 C363:E366 C314 G118:I123 K118:M123" name="Диапазон1_1_1"/>
  </protectedRanges>
  <mergeCells count="716">
    <mergeCell ref="B181:C181"/>
    <mergeCell ref="B180:C180"/>
    <mergeCell ref="B176:C176"/>
    <mergeCell ref="B210:C210"/>
    <mergeCell ref="A502:C503"/>
    <mergeCell ref="D502:G502"/>
    <mergeCell ref="K502:M502"/>
    <mergeCell ref="D503:G503"/>
    <mergeCell ref="K503:M503"/>
    <mergeCell ref="E494:F494"/>
    <mergeCell ref="A496:N496"/>
    <mergeCell ref="A497:N497"/>
    <mergeCell ref="A498:N498"/>
    <mergeCell ref="B499:N499"/>
    <mergeCell ref="A500:C501"/>
    <mergeCell ref="D500:G500"/>
    <mergeCell ref="K500:M500"/>
    <mergeCell ref="D501:G501"/>
    <mergeCell ref="K501:M501"/>
    <mergeCell ref="E488:F488"/>
    <mergeCell ref="E489:F489"/>
    <mergeCell ref="E490:F490"/>
    <mergeCell ref="E491:F491"/>
    <mergeCell ref="E492:F492"/>
    <mergeCell ref="E493:F493"/>
    <mergeCell ref="E482:F482"/>
    <mergeCell ref="E483:F483"/>
    <mergeCell ref="E484:F484"/>
    <mergeCell ref="E485:F485"/>
    <mergeCell ref="E486:F486"/>
    <mergeCell ref="E487:F487"/>
    <mergeCell ref="E476:F476"/>
    <mergeCell ref="E477:F477"/>
    <mergeCell ref="E478:F478"/>
    <mergeCell ref="E479:F479"/>
    <mergeCell ref="E480:F480"/>
    <mergeCell ref="E481:F481"/>
    <mergeCell ref="E470:F470"/>
    <mergeCell ref="E471:F471"/>
    <mergeCell ref="E472:F472"/>
    <mergeCell ref="E473:F473"/>
    <mergeCell ref="E474:F474"/>
    <mergeCell ref="E475:F475"/>
    <mergeCell ref="E464:F464"/>
    <mergeCell ref="E465:F465"/>
    <mergeCell ref="E466:F466"/>
    <mergeCell ref="E467:F467"/>
    <mergeCell ref="E468:F468"/>
    <mergeCell ref="E469:F469"/>
    <mergeCell ref="E458:F458"/>
    <mergeCell ref="E459:F459"/>
    <mergeCell ref="E460:F460"/>
    <mergeCell ref="E461:F461"/>
    <mergeCell ref="E462:F462"/>
    <mergeCell ref="E463:F463"/>
    <mergeCell ref="E452:F452"/>
    <mergeCell ref="E453:F453"/>
    <mergeCell ref="E454:F454"/>
    <mergeCell ref="E455:F455"/>
    <mergeCell ref="E456:F456"/>
    <mergeCell ref="E457:F457"/>
    <mergeCell ref="E446:F446"/>
    <mergeCell ref="E447:F447"/>
    <mergeCell ref="E448:F448"/>
    <mergeCell ref="E449:F449"/>
    <mergeCell ref="E450:F450"/>
    <mergeCell ref="E451:F451"/>
    <mergeCell ref="E440:F440"/>
    <mergeCell ref="E441:F441"/>
    <mergeCell ref="E442:F442"/>
    <mergeCell ref="E443:F443"/>
    <mergeCell ref="E444:F444"/>
    <mergeCell ref="E445:F445"/>
    <mergeCell ref="E438:F438"/>
    <mergeCell ref="G438:H438"/>
    <mergeCell ref="I438:J438"/>
    <mergeCell ref="K438:L438"/>
    <mergeCell ref="M438:N438"/>
    <mergeCell ref="E439:F439"/>
    <mergeCell ref="I435:J436"/>
    <mergeCell ref="K435:L436"/>
    <mergeCell ref="M435:N436"/>
    <mergeCell ref="E437:F437"/>
    <mergeCell ref="G437:H437"/>
    <mergeCell ref="I437:J437"/>
    <mergeCell ref="K437:L437"/>
    <mergeCell ref="M437:N437"/>
    <mergeCell ref="A435:A436"/>
    <mergeCell ref="B435:B436"/>
    <mergeCell ref="C435:C436"/>
    <mergeCell ref="D435:D436"/>
    <mergeCell ref="E435:F436"/>
    <mergeCell ref="G435:H436"/>
    <mergeCell ref="B416:C416"/>
    <mergeCell ref="B423:C423"/>
    <mergeCell ref="B427:C427"/>
    <mergeCell ref="B428:C428"/>
    <mergeCell ref="B429:C429"/>
    <mergeCell ref="BH432:BH434"/>
    <mergeCell ref="A433:K433"/>
    <mergeCell ref="M434:N434"/>
    <mergeCell ref="B375:C375"/>
    <mergeCell ref="M375:N375"/>
    <mergeCell ref="BG375:BH375"/>
    <mergeCell ref="B395:C395"/>
    <mergeCell ref="B396:C396"/>
    <mergeCell ref="B397:C397"/>
    <mergeCell ref="F372:G372"/>
    <mergeCell ref="J372:J374"/>
    <mergeCell ref="K372:L372"/>
    <mergeCell ref="M372:N374"/>
    <mergeCell ref="BG372:BH372"/>
    <mergeCell ref="BG373:BH374"/>
    <mergeCell ref="A369:K369"/>
    <mergeCell ref="BH369:BH370"/>
    <mergeCell ref="M370:N370"/>
    <mergeCell ref="A371:A374"/>
    <mergeCell ref="B371:C374"/>
    <mergeCell ref="D371:H371"/>
    <mergeCell ref="I371:N371"/>
    <mergeCell ref="AM371:BF371"/>
    <mergeCell ref="BG371:BH371"/>
    <mergeCell ref="E372:E374"/>
    <mergeCell ref="C366:D366"/>
    <mergeCell ref="F366:G366"/>
    <mergeCell ref="H366:I366"/>
    <mergeCell ref="J366:K366"/>
    <mergeCell ref="F367:G367"/>
    <mergeCell ref="H367:I367"/>
    <mergeCell ref="J367:K367"/>
    <mergeCell ref="F364:G364"/>
    <mergeCell ref="H364:I364"/>
    <mergeCell ref="J364:K364"/>
    <mergeCell ref="F365:G365"/>
    <mergeCell ref="H365:I365"/>
    <mergeCell ref="J365:K365"/>
    <mergeCell ref="F362:G362"/>
    <mergeCell ref="H362:I362"/>
    <mergeCell ref="J362:K362"/>
    <mergeCell ref="F363:G363"/>
    <mergeCell ref="H363:I363"/>
    <mergeCell ref="J363:K363"/>
    <mergeCell ref="F360:G360"/>
    <mergeCell ref="H360:I360"/>
    <mergeCell ref="J360:K360"/>
    <mergeCell ref="F361:G361"/>
    <mergeCell ref="H361:I361"/>
    <mergeCell ref="J361:K361"/>
    <mergeCell ref="F358:G358"/>
    <mergeCell ref="H358:I358"/>
    <mergeCell ref="J358:K358"/>
    <mergeCell ref="F359:G359"/>
    <mergeCell ref="H359:I359"/>
    <mergeCell ref="J359:K359"/>
    <mergeCell ref="F356:G356"/>
    <mergeCell ref="H356:I356"/>
    <mergeCell ref="J356:K356"/>
    <mergeCell ref="F357:G357"/>
    <mergeCell ref="H357:I357"/>
    <mergeCell ref="J357:K357"/>
    <mergeCell ref="F354:G354"/>
    <mergeCell ref="H354:I354"/>
    <mergeCell ref="J354:K354"/>
    <mergeCell ref="F355:G355"/>
    <mergeCell ref="H355:I355"/>
    <mergeCell ref="J355:K355"/>
    <mergeCell ref="F352:G352"/>
    <mergeCell ref="H352:I352"/>
    <mergeCell ref="J352:K352"/>
    <mergeCell ref="F353:G353"/>
    <mergeCell ref="H353:I353"/>
    <mergeCell ref="J353:K353"/>
    <mergeCell ref="F350:G350"/>
    <mergeCell ref="H350:I350"/>
    <mergeCell ref="J350:K350"/>
    <mergeCell ref="F351:G351"/>
    <mergeCell ref="H351:I351"/>
    <mergeCell ref="J351:K351"/>
    <mergeCell ref="F348:G348"/>
    <mergeCell ref="H348:I348"/>
    <mergeCell ref="J348:K348"/>
    <mergeCell ref="F349:G349"/>
    <mergeCell ref="H349:I349"/>
    <mergeCell ref="J349:K349"/>
    <mergeCell ref="F346:G346"/>
    <mergeCell ref="H346:I346"/>
    <mergeCell ref="J346:K346"/>
    <mergeCell ref="F347:G347"/>
    <mergeCell ref="H347:I347"/>
    <mergeCell ref="J347:K347"/>
    <mergeCell ref="F344:G344"/>
    <mergeCell ref="H344:I344"/>
    <mergeCell ref="J344:K344"/>
    <mergeCell ref="F345:G345"/>
    <mergeCell ref="H345:I345"/>
    <mergeCell ref="J345:K345"/>
    <mergeCell ref="F342:G342"/>
    <mergeCell ref="H342:I342"/>
    <mergeCell ref="J342:K342"/>
    <mergeCell ref="F343:G343"/>
    <mergeCell ref="H343:I343"/>
    <mergeCell ref="J343:K343"/>
    <mergeCell ref="F340:G340"/>
    <mergeCell ref="H340:I340"/>
    <mergeCell ref="J340:K340"/>
    <mergeCell ref="F341:G341"/>
    <mergeCell ref="H341:I341"/>
    <mergeCell ref="J341:K341"/>
    <mergeCell ref="F338:G338"/>
    <mergeCell ref="H338:I338"/>
    <mergeCell ref="J338:K338"/>
    <mergeCell ref="F339:G339"/>
    <mergeCell ref="H339:I339"/>
    <mergeCell ref="J339:K339"/>
    <mergeCell ref="F336:G336"/>
    <mergeCell ref="H336:I336"/>
    <mergeCell ref="J336:K336"/>
    <mergeCell ref="F337:G337"/>
    <mergeCell ref="H337:I337"/>
    <mergeCell ref="J337:K337"/>
    <mergeCell ref="F334:G334"/>
    <mergeCell ref="H334:I334"/>
    <mergeCell ref="J334:K334"/>
    <mergeCell ref="F335:G335"/>
    <mergeCell ref="H335:I335"/>
    <mergeCell ref="J335:K335"/>
    <mergeCell ref="F332:G332"/>
    <mergeCell ref="H332:I332"/>
    <mergeCell ref="J332:K332"/>
    <mergeCell ref="F333:G333"/>
    <mergeCell ref="H333:I333"/>
    <mergeCell ref="J333:K333"/>
    <mergeCell ref="F330:G330"/>
    <mergeCell ref="H330:I330"/>
    <mergeCell ref="J330:K330"/>
    <mergeCell ref="F331:G331"/>
    <mergeCell ref="H331:I331"/>
    <mergeCell ref="J331:K331"/>
    <mergeCell ref="F328:G328"/>
    <mergeCell ref="H328:I328"/>
    <mergeCell ref="J328:K328"/>
    <mergeCell ref="F329:G329"/>
    <mergeCell ref="H329:I329"/>
    <mergeCell ref="J329:K329"/>
    <mergeCell ref="F326:G326"/>
    <mergeCell ref="H326:I326"/>
    <mergeCell ref="J326:K326"/>
    <mergeCell ref="F327:G327"/>
    <mergeCell ref="H327:I327"/>
    <mergeCell ref="J327:K327"/>
    <mergeCell ref="F324:G324"/>
    <mergeCell ref="H324:I324"/>
    <mergeCell ref="J324:K324"/>
    <mergeCell ref="F325:G325"/>
    <mergeCell ref="H325:I325"/>
    <mergeCell ref="J325:K325"/>
    <mergeCell ref="F322:G322"/>
    <mergeCell ref="H322:I322"/>
    <mergeCell ref="J322:K322"/>
    <mergeCell ref="F323:G323"/>
    <mergeCell ref="H323:I323"/>
    <mergeCell ref="J323:K323"/>
    <mergeCell ref="F320:G320"/>
    <mergeCell ref="H320:I320"/>
    <mergeCell ref="J320:K320"/>
    <mergeCell ref="F321:G321"/>
    <mergeCell ref="H321:I321"/>
    <mergeCell ref="J321:K321"/>
    <mergeCell ref="F318:G318"/>
    <mergeCell ref="H318:I318"/>
    <mergeCell ref="J318:K318"/>
    <mergeCell ref="F319:G319"/>
    <mergeCell ref="H319:I319"/>
    <mergeCell ref="J319:K319"/>
    <mergeCell ref="F316:G316"/>
    <mergeCell ref="H316:I316"/>
    <mergeCell ref="J316:K316"/>
    <mergeCell ref="F317:G317"/>
    <mergeCell ref="H317:I317"/>
    <mergeCell ref="J317:K317"/>
    <mergeCell ref="F314:G314"/>
    <mergeCell ref="H314:I314"/>
    <mergeCell ref="J314:K314"/>
    <mergeCell ref="F315:G315"/>
    <mergeCell ref="H315:I315"/>
    <mergeCell ref="J315:K315"/>
    <mergeCell ref="BD311:BG311"/>
    <mergeCell ref="F312:G312"/>
    <mergeCell ref="H312:I312"/>
    <mergeCell ref="J312:K312"/>
    <mergeCell ref="F313:G313"/>
    <mergeCell ref="H313:I313"/>
    <mergeCell ref="J313:K313"/>
    <mergeCell ref="C311:D311"/>
    <mergeCell ref="F311:G311"/>
    <mergeCell ref="H311:I311"/>
    <mergeCell ref="J311:K311"/>
    <mergeCell ref="AT311:AW311"/>
    <mergeCell ref="AX311:BC311"/>
    <mergeCell ref="J308:K310"/>
    <mergeCell ref="L308:M309"/>
    <mergeCell ref="N308:N310"/>
    <mergeCell ref="AT308:BC308"/>
    <mergeCell ref="AT309:AW309"/>
    <mergeCell ref="AX309:BC309"/>
    <mergeCell ref="A308:A310"/>
    <mergeCell ref="B308:B310"/>
    <mergeCell ref="C308:D310"/>
    <mergeCell ref="E308:E310"/>
    <mergeCell ref="F308:G310"/>
    <mergeCell ref="H308:I310"/>
    <mergeCell ref="A302:N302"/>
    <mergeCell ref="BH302:BH307"/>
    <mergeCell ref="A303:N303"/>
    <mergeCell ref="A305:J305"/>
    <mergeCell ref="A306:K306"/>
    <mergeCell ref="M307:N307"/>
    <mergeCell ref="BH309:BH310"/>
    <mergeCell ref="AT310:AW310"/>
    <mergeCell ref="AX310:BC310"/>
    <mergeCell ref="BD310:BG310"/>
    <mergeCell ref="BD308:BG308"/>
    <mergeCell ref="BD309:BG309"/>
    <mergeCell ref="AY299:BG299"/>
    <mergeCell ref="Z300:AD300"/>
    <mergeCell ref="AE300:AH300"/>
    <mergeCell ref="AI300:AL300"/>
    <mergeCell ref="AM300:AP300"/>
    <mergeCell ref="AQ300:AS300"/>
    <mergeCell ref="AT300:AX300"/>
    <mergeCell ref="AY300:BG300"/>
    <mergeCell ref="Z299:AD299"/>
    <mergeCell ref="AE299:AH299"/>
    <mergeCell ref="AI299:AL299"/>
    <mergeCell ref="AM299:AP299"/>
    <mergeCell ref="AQ299:AS299"/>
    <mergeCell ref="AT299:AX299"/>
    <mergeCell ref="AY297:BG297"/>
    <mergeCell ref="Z298:AD298"/>
    <mergeCell ref="AE298:AH298"/>
    <mergeCell ref="AI298:AL298"/>
    <mergeCell ref="AM298:AP298"/>
    <mergeCell ref="AQ298:AS298"/>
    <mergeCell ref="AT298:AX298"/>
    <mergeCell ref="AY298:BG298"/>
    <mergeCell ref="Z297:AD297"/>
    <mergeCell ref="AE297:AH297"/>
    <mergeCell ref="AI297:AL297"/>
    <mergeCell ref="AM297:AP297"/>
    <mergeCell ref="AQ297:AS297"/>
    <mergeCell ref="AT297:AX297"/>
    <mergeCell ref="AY295:BG295"/>
    <mergeCell ref="Z296:AD296"/>
    <mergeCell ref="AE296:AH296"/>
    <mergeCell ref="AI296:AL296"/>
    <mergeCell ref="AM296:AP296"/>
    <mergeCell ref="AQ296:AS296"/>
    <mergeCell ref="AT296:AX296"/>
    <mergeCell ref="AY296:BG296"/>
    <mergeCell ref="Z295:AD295"/>
    <mergeCell ref="AE295:AH295"/>
    <mergeCell ref="AI295:AL295"/>
    <mergeCell ref="AM295:AP295"/>
    <mergeCell ref="AQ295:AS295"/>
    <mergeCell ref="AT295:AX295"/>
    <mergeCell ref="AY293:BG293"/>
    <mergeCell ref="Z294:AD294"/>
    <mergeCell ref="AE294:AH294"/>
    <mergeCell ref="AI294:AL294"/>
    <mergeCell ref="AM294:AP294"/>
    <mergeCell ref="AQ294:AS294"/>
    <mergeCell ref="AT294:AX294"/>
    <mergeCell ref="AY294:BG294"/>
    <mergeCell ref="Z293:AD293"/>
    <mergeCell ref="AE293:AH293"/>
    <mergeCell ref="AI293:AL293"/>
    <mergeCell ref="AM293:AP293"/>
    <mergeCell ref="AQ293:AS293"/>
    <mergeCell ref="AT293:AX293"/>
    <mergeCell ref="Z292:AD292"/>
    <mergeCell ref="AE292:AH292"/>
    <mergeCell ref="AM292:AP292"/>
    <mergeCell ref="AQ292:AS292"/>
    <mergeCell ref="J291:J292"/>
    <mergeCell ref="K291:K292"/>
    <mergeCell ref="L291:L292"/>
    <mergeCell ref="M291:M292"/>
    <mergeCell ref="Z291:AD291"/>
    <mergeCell ref="AE291:AH291"/>
    <mergeCell ref="BH286:BH289"/>
    <mergeCell ref="A287:M287"/>
    <mergeCell ref="K289:L289"/>
    <mergeCell ref="A290:A292"/>
    <mergeCell ref="B290:B292"/>
    <mergeCell ref="C290:C292"/>
    <mergeCell ref="D290:E290"/>
    <mergeCell ref="F290:G290"/>
    <mergeCell ref="H290:I290"/>
    <mergeCell ref="J290:K290"/>
    <mergeCell ref="L290:M290"/>
    <mergeCell ref="Z290:AL290"/>
    <mergeCell ref="AM290:AX290"/>
    <mergeCell ref="AY290:BG292"/>
    <mergeCell ref="D291:D292"/>
    <mergeCell ref="E291:E292"/>
    <mergeCell ref="F291:F292"/>
    <mergeCell ref="G291:G292"/>
    <mergeCell ref="H291:H292"/>
    <mergeCell ref="I291:I292"/>
    <mergeCell ref="AI291:AL292"/>
    <mergeCell ref="AM291:AP291"/>
    <mergeCell ref="AQ291:AS291"/>
    <mergeCell ref="AT291:AX292"/>
    <mergeCell ref="C280:D280"/>
    <mergeCell ref="C281:D281"/>
    <mergeCell ref="C282:D282"/>
    <mergeCell ref="C283:D283"/>
    <mergeCell ref="C284:D284"/>
    <mergeCell ref="C285:D285"/>
    <mergeCell ref="AV273:BB273"/>
    <mergeCell ref="BC273:BG273"/>
    <mergeCell ref="A275:M275"/>
    <mergeCell ref="BH275:BH277"/>
    <mergeCell ref="I277:J277"/>
    <mergeCell ref="A278:A279"/>
    <mergeCell ref="B278:B279"/>
    <mergeCell ref="C278:D279"/>
    <mergeCell ref="E278:G278"/>
    <mergeCell ref="H278:J278"/>
    <mergeCell ref="C270:D270"/>
    <mergeCell ref="C271:D271"/>
    <mergeCell ref="C272:D272"/>
    <mergeCell ref="C273:D273"/>
    <mergeCell ref="AJ273:AO273"/>
    <mergeCell ref="AP273:AU273"/>
    <mergeCell ref="L267:M267"/>
    <mergeCell ref="A268:A269"/>
    <mergeCell ref="B268:B269"/>
    <mergeCell ref="C268:D269"/>
    <mergeCell ref="E268:G268"/>
    <mergeCell ref="H268:J268"/>
    <mergeCell ref="K268:M268"/>
    <mergeCell ref="Z253:Z254"/>
    <mergeCell ref="S254:T254"/>
    <mergeCell ref="W254:X254"/>
    <mergeCell ref="Z255:Z256"/>
    <mergeCell ref="A265:N265"/>
    <mergeCell ref="A266:N266"/>
    <mergeCell ref="M253:M256"/>
    <mergeCell ref="N253:N256"/>
    <mergeCell ref="O253:O256"/>
    <mergeCell ref="P253:P256"/>
    <mergeCell ref="S253:T253"/>
    <mergeCell ref="W253:X253"/>
    <mergeCell ref="A252:A256"/>
    <mergeCell ref="B252:B256"/>
    <mergeCell ref="M252:N252"/>
    <mergeCell ref="O252:P252"/>
    <mergeCell ref="U252:V252"/>
    <mergeCell ref="W252:Y252"/>
    <mergeCell ref="C253:C256"/>
    <mergeCell ref="D253:D256"/>
    <mergeCell ref="E253:E256"/>
    <mergeCell ref="F253:F256"/>
    <mergeCell ref="G253:H254"/>
    <mergeCell ref="I253:J254"/>
    <mergeCell ref="C252:D252"/>
    <mergeCell ref="E252:F252"/>
    <mergeCell ref="G252:J252"/>
    <mergeCell ref="K252:L252"/>
    <mergeCell ref="K253:K256"/>
    <mergeCell ref="L253:L256"/>
    <mergeCell ref="O240:O243"/>
    <mergeCell ref="P240:P243"/>
    <mergeCell ref="S240:T240"/>
    <mergeCell ref="W240:X240"/>
    <mergeCell ref="Z240:Z241"/>
    <mergeCell ref="S241:T241"/>
    <mergeCell ref="W241:X241"/>
    <mergeCell ref="Z242:Z243"/>
    <mergeCell ref="O239:P239"/>
    <mergeCell ref="U239:V239"/>
    <mergeCell ref="W239:Y239"/>
    <mergeCell ref="C240:D241"/>
    <mergeCell ref="E240:F241"/>
    <mergeCell ref="G240:H241"/>
    <mergeCell ref="I240:J241"/>
    <mergeCell ref="K240:K243"/>
    <mergeCell ref="L240:L243"/>
    <mergeCell ref="M240:M243"/>
    <mergeCell ref="A235:B235"/>
    <mergeCell ref="A237:N237"/>
    <mergeCell ref="A239:A243"/>
    <mergeCell ref="B239:B243"/>
    <mergeCell ref="C239:F239"/>
    <mergeCell ref="G239:J239"/>
    <mergeCell ref="K239:L239"/>
    <mergeCell ref="M239:N239"/>
    <mergeCell ref="N240:N243"/>
    <mergeCell ref="V228:Y228"/>
    <mergeCell ref="Z229:Z230"/>
    <mergeCell ref="A231:B231"/>
    <mergeCell ref="A232:B232"/>
    <mergeCell ref="A233:B233"/>
    <mergeCell ref="A234:B234"/>
    <mergeCell ref="B224:C224"/>
    <mergeCell ref="A226:N226"/>
    <mergeCell ref="K227:L227"/>
    <mergeCell ref="A228:B230"/>
    <mergeCell ref="C228:D228"/>
    <mergeCell ref="E228:F228"/>
    <mergeCell ref="G228:H228"/>
    <mergeCell ref="I228:J228"/>
    <mergeCell ref="K228:L228"/>
    <mergeCell ref="B216:C216"/>
    <mergeCell ref="B217:C217"/>
    <mergeCell ref="B219:C219"/>
    <mergeCell ref="B220:C220"/>
    <mergeCell ref="B221:C221"/>
    <mergeCell ref="B222:C222"/>
    <mergeCell ref="B211:C211"/>
    <mergeCell ref="E211:E214"/>
    <mergeCell ref="B212:C212"/>
    <mergeCell ref="B213:C213"/>
    <mergeCell ref="B214:C214"/>
    <mergeCell ref="B215:C215"/>
    <mergeCell ref="L199:N199"/>
    <mergeCell ref="B202:C202"/>
    <mergeCell ref="B203:C203"/>
    <mergeCell ref="E204:E208"/>
    <mergeCell ref="B205:C205"/>
    <mergeCell ref="B206:C206"/>
    <mergeCell ref="B208:C208"/>
    <mergeCell ref="A199:A201"/>
    <mergeCell ref="B199:C201"/>
    <mergeCell ref="D199:D201"/>
    <mergeCell ref="E199:E201"/>
    <mergeCell ref="F199:H199"/>
    <mergeCell ref="I199:K199"/>
    <mergeCell ref="B189:C189"/>
    <mergeCell ref="B190:C190"/>
    <mergeCell ref="B191:C191"/>
    <mergeCell ref="B192:C192"/>
    <mergeCell ref="B193:C193"/>
    <mergeCell ref="A197:N197"/>
    <mergeCell ref="B182:C182"/>
    <mergeCell ref="B183:C183"/>
    <mergeCell ref="B184:C184"/>
    <mergeCell ref="B185:C185"/>
    <mergeCell ref="B186:C186"/>
    <mergeCell ref="B187:C187"/>
    <mergeCell ref="B172:C172"/>
    <mergeCell ref="B173:C173"/>
    <mergeCell ref="B177:C177"/>
    <mergeCell ref="B178:C178"/>
    <mergeCell ref="I165:K165"/>
    <mergeCell ref="L165:N165"/>
    <mergeCell ref="B168:C168"/>
    <mergeCell ref="B169:C169"/>
    <mergeCell ref="B170:C170"/>
    <mergeCell ref="E170:E171"/>
    <mergeCell ref="B171:C171"/>
    <mergeCell ref="B157:D157"/>
    <mergeCell ref="B158:D158"/>
    <mergeCell ref="B159:D159"/>
    <mergeCell ref="A161:N161"/>
    <mergeCell ref="A163:N163"/>
    <mergeCell ref="A165:A167"/>
    <mergeCell ref="B165:C167"/>
    <mergeCell ref="D165:D167"/>
    <mergeCell ref="E165:E167"/>
    <mergeCell ref="F165:H165"/>
    <mergeCell ref="A152:N152"/>
    <mergeCell ref="K153:L153"/>
    <mergeCell ref="A154:A156"/>
    <mergeCell ref="B154:D156"/>
    <mergeCell ref="E154:H154"/>
    <mergeCell ref="I154:L154"/>
    <mergeCell ref="G155:G156"/>
    <mergeCell ref="K155:K156"/>
    <mergeCell ref="A145:A147"/>
    <mergeCell ref="B145:B147"/>
    <mergeCell ref="C145:F145"/>
    <mergeCell ref="G145:J145"/>
    <mergeCell ref="K145:N145"/>
    <mergeCell ref="E146:E147"/>
    <mergeCell ref="I146:I147"/>
    <mergeCell ref="M146:M147"/>
    <mergeCell ref="B137:F137"/>
    <mergeCell ref="B138:F138"/>
    <mergeCell ref="B139:F139"/>
    <mergeCell ref="A141:N141"/>
    <mergeCell ref="A143:N143"/>
    <mergeCell ref="M144:N144"/>
    <mergeCell ref="A134:A136"/>
    <mergeCell ref="B134:F136"/>
    <mergeCell ref="G134:J134"/>
    <mergeCell ref="K134:N134"/>
    <mergeCell ref="I135:I136"/>
    <mergeCell ref="M135:M136"/>
    <mergeCell ref="B127:F127"/>
    <mergeCell ref="B128:F128"/>
    <mergeCell ref="B129:F129"/>
    <mergeCell ref="B130:F130"/>
    <mergeCell ref="A132:N132"/>
    <mergeCell ref="M133:N133"/>
    <mergeCell ref="B121:F121"/>
    <mergeCell ref="B122:F122"/>
    <mergeCell ref="B123:F123"/>
    <mergeCell ref="B124:F124"/>
    <mergeCell ref="B125:F125"/>
    <mergeCell ref="B126:F126"/>
    <mergeCell ref="B115:F115"/>
    <mergeCell ref="B116:F116"/>
    <mergeCell ref="B117:F117"/>
    <mergeCell ref="B118:F118"/>
    <mergeCell ref="B119:F119"/>
    <mergeCell ref="B120:F120"/>
    <mergeCell ref="B109:F109"/>
    <mergeCell ref="B110:F110"/>
    <mergeCell ref="B111:F111"/>
    <mergeCell ref="B112:F112"/>
    <mergeCell ref="B113:F113"/>
    <mergeCell ref="B114:F114"/>
    <mergeCell ref="A104:N104"/>
    <mergeCell ref="M105:N105"/>
    <mergeCell ref="A106:A108"/>
    <mergeCell ref="B106:F108"/>
    <mergeCell ref="G106:J106"/>
    <mergeCell ref="K106:N106"/>
    <mergeCell ref="I107:I108"/>
    <mergeCell ref="M107:M108"/>
    <mergeCell ref="A95:N95"/>
    <mergeCell ref="M96:N96"/>
    <mergeCell ref="A97:A99"/>
    <mergeCell ref="B97:B99"/>
    <mergeCell ref="C97:F97"/>
    <mergeCell ref="G97:J97"/>
    <mergeCell ref="K97:N97"/>
    <mergeCell ref="E98:E99"/>
    <mergeCell ref="I98:I99"/>
    <mergeCell ref="M98:M99"/>
    <mergeCell ref="A68:N68"/>
    <mergeCell ref="A69:A71"/>
    <mergeCell ref="B69:B71"/>
    <mergeCell ref="C69:F69"/>
    <mergeCell ref="G69:J69"/>
    <mergeCell ref="K69:N69"/>
    <mergeCell ref="E70:E71"/>
    <mergeCell ref="I70:I71"/>
    <mergeCell ref="M70:M71"/>
    <mergeCell ref="B60:F60"/>
    <mergeCell ref="B61:F61"/>
    <mergeCell ref="B62:F62"/>
    <mergeCell ref="B63:F63"/>
    <mergeCell ref="A67:N67"/>
    <mergeCell ref="B53:F53"/>
    <mergeCell ref="B54:F54"/>
    <mergeCell ref="B55:F55"/>
    <mergeCell ref="B56:F56"/>
    <mergeCell ref="B57:F57"/>
    <mergeCell ref="B58:F58"/>
    <mergeCell ref="A48:N48"/>
    <mergeCell ref="M49:N49"/>
    <mergeCell ref="A50:A52"/>
    <mergeCell ref="B50:F52"/>
    <mergeCell ref="G50:J50"/>
    <mergeCell ref="K50:N50"/>
    <mergeCell ref="I51:I52"/>
    <mergeCell ref="M51:M52"/>
    <mergeCell ref="B59:F59"/>
    <mergeCell ref="A28:N28"/>
    <mergeCell ref="A30:N30"/>
    <mergeCell ref="A31:N31"/>
    <mergeCell ref="A33:A35"/>
    <mergeCell ref="B33:B35"/>
    <mergeCell ref="C33:F33"/>
    <mergeCell ref="G33:J33"/>
    <mergeCell ref="K33:N33"/>
    <mergeCell ref="E34:E35"/>
    <mergeCell ref="I34:I35"/>
    <mergeCell ref="M34:M35"/>
    <mergeCell ref="A17:N17"/>
    <mergeCell ref="A19:N19"/>
    <mergeCell ref="A21:N21"/>
    <mergeCell ref="A23:P23"/>
    <mergeCell ref="A25:M25"/>
    <mergeCell ref="A27:N27"/>
    <mergeCell ref="A14:B14"/>
    <mergeCell ref="C14:D14"/>
    <mergeCell ref="E14:F14"/>
    <mergeCell ref="G14:H14"/>
    <mergeCell ref="I14:J14"/>
    <mergeCell ref="A15:B15"/>
    <mergeCell ref="C15:D15"/>
    <mergeCell ref="E15:F15"/>
    <mergeCell ref="G15:H15"/>
    <mergeCell ref="I15:J15"/>
    <mergeCell ref="A13:F13"/>
    <mergeCell ref="G13:H13"/>
    <mergeCell ref="I13:J13"/>
    <mergeCell ref="A10:F10"/>
    <mergeCell ref="G10:H10"/>
    <mergeCell ref="I10:J10"/>
    <mergeCell ref="A11:F11"/>
    <mergeCell ref="G11:H11"/>
    <mergeCell ref="I11:J11"/>
    <mergeCell ref="H2:J2"/>
    <mergeCell ref="H3:J3"/>
    <mergeCell ref="H4:J4"/>
    <mergeCell ref="H5:J5"/>
    <mergeCell ref="H6:J6"/>
    <mergeCell ref="A8:J8"/>
    <mergeCell ref="A12:F12"/>
    <mergeCell ref="G12:H12"/>
    <mergeCell ref="I12:J12"/>
  </mergeCells>
  <printOptions horizontalCentered="1"/>
  <pageMargins left="0.31496062992125984" right="0.19685039370078741" top="0.74803149606299213" bottom="0.35433070866141736" header="0.31496062992125984" footer="0.31496062992125984"/>
  <pageSetup paperSize="9" scale="66" fitToHeight="0" orientation="landscape" r:id="rId1"/>
  <rowBreaks count="8" manualBreakCount="8">
    <brk id="28" max="15" man="1"/>
    <brk id="103" max="15" man="1"/>
    <brk id="140" max="15" man="1"/>
    <brk id="160" max="15" man="1"/>
    <brk id="236" max="15" man="1"/>
    <brk id="273" max="15" man="1"/>
    <brk id="367" max="15" man="1"/>
    <brk id="47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2020-2 2113 на 2021 друк</vt:lpstr>
      <vt:lpstr>'Форма 2020-2 2113 на 2021 друк'!Область_печати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Економист</cp:lastModifiedBy>
  <dcterms:created xsi:type="dcterms:W3CDTF">2020-12-10T14:02:49Z</dcterms:created>
  <dcterms:modified xsi:type="dcterms:W3CDTF">2021-01-05T12:53:41Z</dcterms:modified>
</cp:coreProperties>
</file>