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C:\Users\j.tsiganok\Desktop\"/>
    </mc:Choice>
  </mc:AlternateContent>
  <xr:revisionPtr revIDLastSave="0" documentId="8_{D89C39FF-63CB-426F-B29A-4EF5954FA79A}" xr6:coauthVersionLast="45" xr6:coauthVersionMax="45" xr10:uidLastSave="{00000000-0000-0000-0000-000000000000}"/>
  <bookViews>
    <workbookView xWindow="-108" yWindow="-108" windowWidth="23256" windowHeight="12576" firstSheet="1" activeTab="1" xr2:uid="{00000000-000D-0000-FFFF-FFFF00000000}"/>
  </bookViews>
  <sheets>
    <sheet name="Сумська" sheetId="1" state="hidden" r:id="rId1"/>
    <sheet name="Чернігівська ОДА 05.05.2026" sheetId="4" r:id="rId2"/>
  </sheets>
  <definedNames>
    <definedName name="_xlnm.Print_Area" localSheetId="1">'Чернігівська ОДА 05.05.2026'!$A$1:$N$39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16" i="4" l="1"/>
  <c r="N15" i="4"/>
  <c r="N14" i="4"/>
  <c r="N13" i="4"/>
  <c r="N12" i="4"/>
  <c r="N11" i="4"/>
  <c r="M36" i="4" l="1"/>
  <c r="L36" i="4"/>
  <c r="J36" i="4"/>
  <c r="N23" i="4"/>
  <c r="N22" i="4"/>
  <c r="N21" i="4"/>
  <c r="M17" i="4"/>
  <c r="L17" i="4"/>
  <c r="J17" i="4"/>
  <c r="N17" i="4"/>
  <c r="N36" i="4" l="1"/>
  <c r="N37" i="4" s="1"/>
  <c r="J37" i="4"/>
  <c r="L37" i="4"/>
  <c r="M37" i="4"/>
  <c r="M10" i="1" l="1"/>
  <c r="L10" i="1"/>
  <c r="N10" i="1" s="1"/>
  <c r="J10" i="1"/>
  <c r="N9" i="1"/>
  <c r="M8" i="1"/>
  <c r="L8" i="1"/>
  <c r="N8" i="1" s="1"/>
  <c r="J8" i="1"/>
  <c r="N7" i="1"/>
  <c r="N6" i="1"/>
  <c r="M5" i="1"/>
  <c r="L5" i="1"/>
  <c r="J5" i="1"/>
  <c r="N4" i="1"/>
  <c r="J11" i="1" l="1"/>
  <c r="M11" i="1"/>
  <c r="L11" i="1"/>
  <c r="N11" i="1" s="1"/>
  <c r="N5" i="1"/>
</calcChain>
</file>

<file path=xl/sharedStrings.xml><?xml version="1.0" encoding="utf-8"?>
<sst xmlns="http://schemas.openxmlformats.org/spreadsheetml/2006/main" count="250" uniqueCount="120">
  <si>
    <t>Перелік лісових ділянок для самостійного збору населенням деревини паливної для побутових потреб,                                                                                                                                                                                                                                     відповідно до постанови КМУ "Деякі питання забезпечення деревиною паливною населення територій, на яких ведуться (велися) бойові дії" від 30.07.2024 №861</t>
  </si>
  <si>
    <t>№п/п</t>
  </si>
  <si>
    <t>Філія</t>
  </si>
  <si>
    <t>Область</t>
  </si>
  <si>
    <t>Надлісництво</t>
  </si>
  <si>
    <t>Назва населеного пункту</t>
  </si>
  <si>
    <t>Лісництво</t>
  </si>
  <si>
    <t>Вид запланованованого лісогосподарського заходу</t>
  </si>
  <si>
    <t>Квартал</t>
  </si>
  <si>
    <t>Виділ</t>
  </si>
  <si>
    <t>Площа</t>
  </si>
  <si>
    <t>Господарство/господарська секція</t>
  </si>
  <si>
    <t>Запас деревини, що підлягає вирубуванню, куб. метрів</t>
  </si>
  <si>
    <t>Орієнтовний обсяг безоплатних порубкових решток для потреб населення (5% від ліквіду)</t>
  </si>
  <si>
    <t>Загальний ліквідний запас</t>
  </si>
  <si>
    <t>У тому числі, запас дров'яної деревини непромислового використання</t>
  </si>
  <si>
    <t>Північний ЛО</t>
  </si>
  <si>
    <t xml:space="preserve">Сумська </t>
  </si>
  <si>
    <t>Тростянецьке</t>
  </si>
  <si>
    <t>м.Тростянець</t>
  </si>
  <si>
    <t>Маківське</t>
  </si>
  <si>
    <t>РГК</t>
  </si>
  <si>
    <t>хв/соснова</t>
  </si>
  <si>
    <t>Всього по надлісництву</t>
  </si>
  <si>
    <t>Сумська</t>
  </si>
  <si>
    <t>Сумське</t>
  </si>
  <si>
    <t>с. Іволжанське</t>
  </si>
  <si>
    <t>Піщанське</t>
  </si>
  <si>
    <t>8(1)</t>
  </si>
  <si>
    <t>с. Микильське</t>
  </si>
  <si>
    <t>Могрицьке</t>
  </si>
  <si>
    <t>4(2)</t>
  </si>
  <si>
    <t>тв/л/ясенева</t>
  </si>
  <si>
    <t>Шосткинське</t>
  </si>
  <si>
    <t>с. Гамаліївка</t>
  </si>
  <si>
    <t>13(1)</t>
  </si>
  <si>
    <t>Всього по області</t>
  </si>
  <si>
    <t>Чернігівська</t>
  </si>
  <si>
    <t>Новгород-Сіверське</t>
  </si>
  <si>
    <t>Орликівське</t>
  </si>
  <si>
    <t>Корюківське</t>
  </si>
  <si>
    <t>Перелюбське</t>
  </si>
  <si>
    <t>Городнянське</t>
  </si>
  <si>
    <t>КП "Чернігівоблагроліс"</t>
  </si>
  <si>
    <t>СРВ</t>
  </si>
  <si>
    <t>мл/вільхова</t>
  </si>
  <si>
    <t>с. Автунічі</t>
  </si>
  <si>
    <t>ВСР</t>
  </si>
  <si>
    <t>Філія (підприємство)</t>
  </si>
  <si>
    <t>Надлісництво (дочірнє підприємство)</t>
  </si>
  <si>
    <t>Лісництво (дільниця)</t>
  </si>
  <si>
    <t>Всього по філії</t>
  </si>
  <si>
    <t>Всього по підприємству</t>
  </si>
  <si>
    <t>Площа (га)</t>
  </si>
  <si>
    <t>Загальна кількість по області</t>
  </si>
  <si>
    <t>Лосківське</t>
  </si>
  <si>
    <t>Узруївське</t>
  </si>
  <si>
    <t>Краснохутірське</t>
  </si>
  <si>
    <t>"Менарайагролісництво"</t>
  </si>
  <si>
    <t>с. Подин</t>
  </si>
  <si>
    <t>с. Іванівка</t>
  </si>
  <si>
    <t>ПРХ</t>
  </si>
  <si>
    <t>мл/березова</t>
  </si>
  <si>
    <t>Задеснянське</t>
  </si>
  <si>
    <t>2(1)</t>
  </si>
  <si>
    <t>Тихоновицьке</t>
  </si>
  <si>
    <t>с. Стахорщина</t>
  </si>
  <si>
    <t>с. Печенюги</t>
  </si>
  <si>
    <t>с. Попівка</t>
  </si>
  <si>
    <t>соснова</t>
  </si>
  <si>
    <t>с.Узруй</t>
  </si>
  <si>
    <t>№
з/п</t>
  </si>
  <si>
    <t>с.Орликівка</t>
  </si>
  <si>
    <t>9</t>
  </si>
  <si>
    <t>3</t>
  </si>
  <si>
    <t>с.Турівка</t>
  </si>
  <si>
    <t>10.2</t>
  </si>
  <si>
    <t>3.3</t>
  </si>
  <si>
    <t>с.Сапожків хутір</t>
  </si>
  <si>
    <t>с.Ушівка</t>
  </si>
  <si>
    <t>с.Лизунівка</t>
  </si>
  <si>
    <t>2</t>
  </si>
  <si>
    <t>с.Бирине</t>
  </si>
  <si>
    <t>12(2)</t>
  </si>
  <si>
    <t>с.Лупасове</t>
  </si>
  <si>
    <t>с.Нові Боровичі</t>
  </si>
  <si>
    <t>Новоборовицьке</t>
  </si>
  <si>
    <t>5</t>
  </si>
  <si>
    <t>19</t>
  </si>
  <si>
    <t>с.Кучинівка</t>
  </si>
  <si>
    <t>Сновське</t>
  </si>
  <si>
    <t>16</t>
  </si>
  <si>
    <t>с.Баляси</t>
  </si>
  <si>
    <t>8</t>
  </si>
  <si>
    <t>28</t>
  </si>
  <si>
    <t>с. Городище</t>
  </si>
  <si>
    <t>с. Дніпровське</t>
  </si>
  <si>
    <t>с. Іваніне</t>
  </si>
  <si>
    <t>с. Машево</t>
  </si>
  <si>
    <t>с. З. Бслобода</t>
  </si>
  <si>
    <t>дільниця №1</t>
  </si>
  <si>
    <t>дільниця №2</t>
  </si>
  <si>
    <t>с. Займище</t>
  </si>
  <si>
    <t>дільниця №3</t>
  </si>
  <si>
    <t>Перелік лісових ділянок для самостійного збору населенням деревини паливної для побутових потреб,                                                                                                                                                                                                                                     відповідно до постанови КМУ від 30.07.2024 №861 "Деякі питання забезпечення деревиною паливною населення територій, на яких ведуться (велися) бойові дії"</t>
  </si>
  <si>
    <t>ДП"Варварайагролісництво"</t>
  </si>
  <si>
    <t>майстерська дільниця №7</t>
  </si>
  <si>
    <t>майстерська дільниця №2</t>
  </si>
  <si>
    <t>майстерська дільниця №3</t>
  </si>
  <si>
    <t>с-ще Варва</t>
  </si>
  <si>
    <t>тл/акацієва</t>
  </si>
  <si>
    <t>ДП "Менарайагролісництво"  контактний номер 
тел. 0730688156</t>
  </si>
  <si>
    <t>ДП "Чернігіврайагролісгосп" контактний номер 
тел. 0674604348</t>
  </si>
  <si>
    <t>ДП "Новгород-Сіверськрайагролісгосп" контактний номер 
тел. 0994923918</t>
  </si>
  <si>
    <t>ДП "Городнярайагролісгосп" контактний номер 
тел. 0674594799</t>
  </si>
  <si>
    <t>ДП "Варварайагролісництво" контактний номер 
тел. 0937680281</t>
  </si>
  <si>
    <t>ДП "Сновськрайагролісгосп" контактний номер 
тел. 0688067991</t>
  </si>
  <si>
    <t>ДП "Семенівкарайагролісгосп" контактний номер 
тел. 0988732413</t>
  </si>
  <si>
    <t xml:space="preserve">Інформація станом на 05.05.2026 </t>
  </si>
  <si>
    <t>у тому числі, запас дров'яної деревини непромислового викорис-тання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</si>
</sst>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2" x14ac:knownFonts="1">
    <font>
      <sz val="11"/>
      <color theme="1"/>
      <name val="Calibri"/>
      <scheme val="minor"/>
    </font>
    <font>
      <sz val="11"/>
      <color theme="1"/>
      <name val="Calibri"/>
      <family val="2"/>
      <charset val="204"/>
      <scheme val="minor"/>
    </font>
    <font>
      <sz val="11"/>
      <color theme="1"/>
      <name val="Calibri"/>
      <family val="2"/>
      <charset val="204"/>
      <scheme val="minor"/>
    </font>
    <font>
      <b/>
      <sz val="12"/>
      <color theme="1"/>
      <name val="Times New Roman"/>
      <family val="1"/>
      <charset val="204"/>
    </font>
    <font>
      <b/>
      <sz val="10"/>
      <color theme="1"/>
      <name val="Times New Roman"/>
      <family val="1"/>
      <charset val="204"/>
    </font>
    <font>
      <sz val="11"/>
      <color indexed="2"/>
      <name val="Times New Roman"/>
      <family val="1"/>
      <charset val="204"/>
    </font>
    <font>
      <sz val="10"/>
      <color theme="1"/>
      <name val="Times New Roman"/>
      <family val="1"/>
      <charset val="204"/>
    </font>
    <font>
      <sz val="10"/>
      <color indexed="64"/>
      <name val="Times New Roman"/>
      <family val="1"/>
      <charset val="204"/>
    </font>
    <font>
      <b/>
      <sz val="10"/>
      <color indexed="64"/>
      <name val="Times New Roman"/>
      <family val="1"/>
      <charset val="204"/>
    </font>
    <font>
      <b/>
      <sz val="11"/>
      <color theme="1"/>
      <name val="Calibri"/>
      <family val="2"/>
      <charset val="204"/>
      <scheme val="minor"/>
    </font>
    <font>
      <sz val="11"/>
      <color indexed="64"/>
      <name val="Calibri"/>
      <family val="2"/>
      <charset val="204"/>
    </font>
    <font>
      <b/>
      <sz val="16"/>
      <color theme="1"/>
      <name val="Times New Roman"/>
      <family val="1"/>
    </font>
    <font>
      <sz val="12"/>
      <color theme="1"/>
      <name val="Times New Roman"/>
      <family val="1"/>
    </font>
    <font>
      <sz val="12"/>
      <name val="Times New Roman"/>
      <family val="1"/>
    </font>
    <font>
      <sz val="12"/>
      <color indexed="64"/>
      <name val="Times New Roman"/>
      <family val="1"/>
    </font>
    <font>
      <b/>
      <sz val="12"/>
      <color theme="1"/>
      <name val="Times New Roman"/>
      <family val="1"/>
    </font>
    <font>
      <b/>
      <sz val="12"/>
      <color indexed="64"/>
      <name val="Times New Roman"/>
      <family val="1"/>
    </font>
    <font>
      <b/>
      <sz val="12"/>
      <name val="Times New Roman"/>
      <family val="1"/>
    </font>
    <font>
      <sz val="11"/>
      <color theme="1"/>
      <name val="Calibri"/>
      <scheme val="minor"/>
    </font>
    <font>
      <b/>
      <sz val="11"/>
      <color theme="1"/>
      <name val="Times New Roman"/>
      <family val="1"/>
    </font>
    <font>
      <b/>
      <sz val="11"/>
      <name val="Times New Roman"/>
      <family val="1"/>
    </font>
    <font>
      <b/>
      <sz val="11"/>
      <color indexed="2"/>
      <name val="Times New Roman"/>
      <family val="1"/>
    </font>
  </fonts>
  <fills count="9">
    <fill>
      <patternFill patternType="none"/>
    </fill>
    <fill>
      <patternFill patternType="gray125"/>
    </fill>
    <fill>
      <patternFill patternType="solid">
        <fgColor indexed="5"/>
      </patternFill>
    </fill>
    <fill>
      <patternFill patternType="solid">
        <fgColor theme="4" tint="0.59999389629810485"/>
        <bgColor indexed="65"/>
      </patternFill>
    </fill>
    <fill>
      <patternFill patternType="solid">
        <fgColor rgb="FFFFFF00"/>
        <bgColor indexed="64"/>
      </patternFill>
    </fill>
    <fill>
      <patternFill patternType="solid">
        <fgColor theme="0"/>
        <bgColor indexed="64"/>
      </patternFill>
    </fill>
    <fill>
      <patternFill patternType="solid">
        <fgColor theme="0"/>
      </patternFill>
    </fill>
    <fill>
      <patternFill patternType="solid">
        <fgColor theme="0"/>
        <bgColor theme="0"/>
      </patternFill>
    </fill>
    <fill>
      <patternFill patternType="solid">
        <fgColor indexed="65"/>
      </patternFill>
    </fill>
  </fills>
  <borders count="1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s>
  <cellStyleXfs count="3">
    <xf numFmtId="0" fontId="0" fillId="0" borderId="0"/>
    <xf numFmtId="0" fontId="10" fillId="0" borderId="0"/>
    <xf numFmtId="0" fontId="18" fillId="0" borderId="0"/>
  </cellStyleXfs>
  <cellXfs count="95">
    <xf numFmtId="0" fontId="0" fillId="0" borderId="0" xfId="0"/>
    <xf numFmtId="0" fontId="4" fillId="0" borderId="2" xfId="0" applyFont="1" applyBorder="1" applyAlignment="1">
      <alignment horizontal="center" vertical="center" wrapText="1"/>
    </xf>
    <xf numFmtId="0" fontId="6" fillId="0" borderId="2" xfId="0" applyFont="1" applyBorder="1" applyAlignment="1">
      <alignment horizontal="center"/>
    </xf>
    <xf numFmtId="0" fontId="7" fillId="0" borderId="2" xfId="0" applyFont="1" applyBorder="1" applyAlignment="1">
      <alignment horizontal="center" vertical="center"/>
    </xf>
    <xf numFmtId="0" fontId="7" fillId="0" borderId="2" xfId="0" applyFont="1" applyBorder="1" applyAlignment="1">
      <alignment horizontal="center" vertical="center" wrapText="1"/>
    </xf>
    <xf numFmtId="164" fontId="0" fillId="0" borderId="2" xfId="0" applyNumberFormat="1" applyBorder="1" applyAlignment="1">
      <alignment horizontal="center"/>
    </xf>
    <xf numFmtId="0" fontId="8" fillId="2" borderId="3" xfId="0" applyFont="1" applyFill="1" applyBorder="1" applyAlignment="1">
      <alignment horizontal="center" vertical="center"/>
    </xf>
    <xf numFmtId="0" fontId="8" fillId="2" borderId="3" xfId="0" applyFont="1" applyFill="1" applyBorder="1" applyAlignment="1">
      <alignment horizontal="center" vertical="center" wrapText="1"/>
    </xf>
    <xf numFmtId="164" fontId="9" fillId="2" borderId="2" xfId="0" applyNumberFormat="1" applyFont="1" applyFill="1" applyBorder="1" applyAlignment="1">
      <alignment horizontal="center"/>
    </xf>
    <xf numFmtId="0" fontId="7" fillId="0" borderId="2" xfId="0" applyFont="1" applyBorder="1" applyAlignment="1">
      <alignment horizontal="center"/>
    </xf>
    <xf numFmtId="16" fontId="7" fillId="0" borderId="2" xfId="0" applyNumberFormat="1" applyFont="1" applyBorder="1" applyAlignment="1">
      <alignment horizontal="center" vertical="center"/>
    </xf>
    <xf numFmtId="164" fontId="0" fillId="0" borderId="7" xfId="0" applyNumberFormat="1" applyBorder="1" applyAlignment="1">
      <alignment horizontal="center"/>
    </xf>
    <xf numFmtId="0" fontId="8" fillId="3" borderId="2" xfId="0" applyFont="1" applyFill="1" applyBorder="1" applyAlignment="1">
      <alignment horizontal="center" vertical="center"/>
    </xf>
    <xf numFmtId="0" fontId="8" fillId="3" borderId="2" xfId="0" applyFont="1" applyFill="1" applyBorder="1" applyAlignment="1">
      <alignment horizontal="center" vertical="center" wrapText="1"/>
    </xf>
    <xf numFmtId="0" fontId="2" fillId="0" borderId="0" xfId="0" applyFont="1"/>
    <xf numFmtId="0" fontId="12" fillId="5" borderId="2" xfId="0" applyFont="1" applyFill="1" applyBorder="1" applyAlignment="1">
      <alignment horizontal="center" vertical="center"/>
    </xf>
    <xf numFmtId="0" fontId="14" fillId="5" borderId="2" xfId="0" applyFont="1" applyFill="1" applyBorder="1" applyAlignment="1">
      <alignment horizontal="center"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2" fontId="16" fillId="3" borderId="2" xfId="0" applyNumberFormat="1" applyFont="1" applyFill="1" applyBorder="1" applyAlignment="1">
      <alignment horizontal="center" vertical="center"/>
    </xf>
    <xf numFmtId="0" fontId="12" fillId="0" borderId="2" xfId="0" applyFont="1" applyBorder="1" applyAlignment="1">
      <alignment horizontal="center" vertical="center"/>
    </xf>
    <xf numFmtId="0" fontId="13" fillId="0" borderId="2" xfId="0" applyFont="1" applyBorder="1" applyAlignment="1">
      <alignment horizontal="center" vertical="center"/>
    </xf>
    <xf numFmtId="164" fontId="13" fillId="0" borderId="2" xfId="0" applyNumberFormat="1" applyFont="1" applyBorder="1" applyAlignment="1">
      <alignment horizontal="center" vertical="center"/>
    </xf>
    <xf numFmtId="0" fontId="13" fillId="0" borderId="2" xfId="0" applyFont="1" applyBorder="1" applyAlignment="1">
      <alignment horizontal="center"/>
    </xf>
    <xf numFmtId="0" fontId="12" fillId="0" borderId="2" xfId="0" applyFont="1" applyBorder="1" applyAlignment="1">
      <alignment horizontal="center"/>
    </xf>
    <xf numFmtId="2" fontId="13" fillId="0" borderId="2" xfId="0" applyNumberFormat="1" applyFont="1" applyBorder="1" applyAlignment="1">
      <alignment horizontal="center" vertical="center"/>
    </xf>
    <xf numFmtId="1" fontId="13" fillId="0" borderId="2" xfId="0" applyNumberFormat="1" applyFont="1" applyBorder="1" applyAlignment="1">
      <alignment horizontal="center" vertical="center"/>
    </xf>
    <xf numFmtId="0" fontId="16" fillId="3" borderId="2" xfId="0" applyFont="1" applyFill="1" applyBorder="1" applyAlignment="1">
      <alignment horizontal="left" vertical="center"/>
    </xf>
    <xf numFmtId="0" fontId="13" fillId="0" borderId="2" xfId="0" applyFont="1" applyBorder="1" applyAlignment="1">
      <alignment horizontal="left" vertical="center"/>
    </xf>
    <xf numFmtId="0" fontId="1" fillId="0" borderId="0" xfId="0" applyFont="1"/>
    <xf numFmtId="2" fontId="17" fillId="4" borderId="2" xfId="0" applyNumberFormat="1" applyFont="1" applyFill="1" applyBorder="1" applyAlignment="1">
      <alignment horizontal="center" vertical="center"/>
    </xf>
    <xf numFmtId="0" fontId="0" fillId="0" borderId="0" xfId="0"/>
    <xf numFmtId="0" fontId="13" fillId="6" borderId="3" xfId="0" applyFont="1" applyFill="1" applyBorder="1" applyAlignment="1">
      <alignment horizontal="left" vertical="center" wrapText="1"/>
    </xf>
    <xf numFmtId="0" fontId="13" fillId="0" borderId="2" xfId="0" applyFont="1" applyBorder="1" applyAlignment="1">
      <alignment vertical="center"/>
    </xf>
    <xf numFmtId="0" fontId="13" fillId="0" borderId="2" xfId="0" applyFont="1" applyBorder="1" applyAlignment="1"/>
    <xf numFmtId="49" fontId="13" fillId="0" borderId="2" xfId="0" applyNumberFormat="1" applyFont="1" applyBorder="1" applyAlignment="1">
      <alignment horizontal="center"/>
    </xf>
    <xf numFmtId="0" fontId="13" fillId="6" borderId="2" xfId="0" applyFont="1" applyFill="1" applyBorder="1" applyAlignment="1">
      <alignment vertical="center"/>
    </xf>
    <xf numFmtId="0" fontId="13" fillId="0" borderId="2" xfId="0" applyFont="1" applyFill="1" applyBorder="1" applyAlignment="1">
      <alignment vertical="center"/>
    </xf>
    <xf numFmtId="0" fontId="13" fillId="0" borderId="2" xfId="0" applyFont="1" applyBorder="1" applyAlignment="1">
      <alignment vertical="center" wrapText="1"/>
    </xf>
    <xf numFmtId="0" fontId="13" fillId="0" borderId="2" xfId="0" applyFont="1" applyFill="1" applyBorder="1" applyAlignment="1">
      <alignment horizontal="center"/>
    </xf>
    <xf numFmtId="0" fontId="13" fillId="0" borderId="2" xfId="0" applyFont="1" applyBorder="1" applyAlignment="1">
      <alignment horizontal="center" wrapText="1"/>
    </xf>
    <xf numFmtId="0" fontId="13" fillId="0" borderId="2" xfId="0" applyFont="1" applyFill="1" applyBorder="1" applyAlignment="1">
      <alignment horizontal="center" vertical="center"/>
    </xf>
    <xf numFmtId="0" fontId="19" fillId="0" borderId="2" xfId="0" applyFont="1" applyBorder="1" applyAlignment="1">
      <alignment horizontal="center" vertical="center" wrapText="1"/>
    </xf>
    <xf numFmtId="0" fontId="12" fillId="7" borderId="2" xfId="0" applyFont="1" applyFill="1" applyBorder="1" applyAlignment="1">
      <alignment horizontal="left"/>
    </xf>
    <xf numFmtId="0" fontId="12" fillId="7" borderId="2" xfId="0" applyFont="1" applyFill="1" applyBorder="1" applyAlignment="1">
      <alignment horizontal="left" wrapText="1"/>
    </xf>
    <xf numFmtId="0" fontId="12" fillId="7" borderId="2" xfId="0" applyFont="1" applyFill="1" applyBorder="1" applyAlignment="1">
      <alignment horizontal="left" vertical="center"/>
    </xf>
    <xf numFmtId="0" fontId="12" fillId="7" borderId="2" xfId="0" applyFont="1" applyFill="1" applyBorder="1" applyAlignment="1">
      <alignment horizontal="center"/>
    </xf>
    <xf numFmtId="0" fontId="12" fillId="7" borderId="2" xfId="0" applyFont="1" applyFill="1" applyBorder="1" applyAlignment="1">
      <alignment horizontal="center" wrapText="1"/>
    </xf>
    <xf numFmtId="164" fontId="12" fillId="7" borderId="2" xfId="0" applyNumberFormat="1" applyFont="1" applyFill="1" applyBorder="1" applyAlignment="1">
      <alignment horizontal="center"/>
    </xf>
    <xf numFmtId="49" fontId="12" fillId="7" borderId="2" xfId="0" applyNumberFormat="1" applyFont="1" applyFill="1" applyBorder="1" applyAlignment="1">
      <alignment horizontal="center"/>
    </xf>
    <xf numFmtId="0" fontId="12" fillId="8" borderId="2" xfId="0" applyFont="1" applyFill="1" applyBorder="1" applyAlignment="1">
      <alignment horizontal="left"/>
    </xf>
    <xf numFmtId="0" fontId="12" fillId="8" borderId="2" xfId="0" applyFont="1" applyFill="1" applyBorder="1" applyAlignment="1">
      <alignment horizontal="left" wrapText="1"/>
    </xf>
    <xf numFmtId="0" fontId="12" fillId="8" borderId="2" xfId="0" applyFont="1" applyFill="1" applyBorder="1" applyAlignment="1">
      <alignment horizontal="left" vertical="center"/>
    </xf>
    <xf numFmtId="0" fontId="12" fillId="8" borderId="2" xfId="0" applyFont="1" applyFill="1" applyBorder="1" applyAlignment="1">
      <alignment horizontal="center"/>
    </xf>
    <xf numFmtId="49" fontId="12" fillId="8" borderId="2" xfId="0" applyNumberFormat="1" applyFont="1" applyFill="1" applyBorder="1" applyAlignment="1">
      <alignment horizontal="center"/>
    </xf>
    <xf numFmtId="0" fontId="12" fillId="8" borderId="2" xfId="0" applyFont="1" applyFill="1" applyBorder="1" applyAlignment="1">
      <alignment horizontal="center" wrapText="1"/>
    </xf>
    <xf numFmtId="164" fontId="12" fillId="8" borderId="2" xfId="0" applyNumberFormat="1" applyFont="1" applyFill="1" applyBorder="1" applyAlignment="1">
      <alignment horizontal="center"/>
    </xf>
    <xf numFmtId="0" fontId="13" fillId="0" borderId="2" xfId="0" applyFont="1" applyFill="1" applyBorder="1" applyAlignment="1">
      <alignment vertical="center" wrapText="1"/>
    </xf>
    <xf numFmtId="0" fontId="15" fillId="3" borderId="2" xfId="0" applyFont="1" applyFill="1" applyBorder="1" applyAlignment="1">
      <alignment vertical="center"/>
    </xf>
    <xf numFmtId="0" fontId="17" fillId="4" borderId="2" xfId="0" applyFont="1" applyFill="1" applyBorder="1" applyAlignment="1">
      <alignment vertical="center"/>
    </xf>
    <xf numFmtId="0" fontId="12" fillId="4" borderId="2" xfId="0" applyFont="1" applyFill="1" applyBorder="1" applyAlignment="1">
      <alignment vertical="center"/>
    </xf>
    <xf numFmtId="0" fontId="0" fillId="0" borderId="0" xfId="0" applyBorder="1"/>
    <xf numFmtId="0" fontId="17" fillId="0" borderId="0" xfId="0" applyFont="1" applyFill="1" applyBorder="1" applyAlignment="1">
      <alignment vertical="center"/>
    </xf>
    <xf numFmtId="0" fontId="12" fillId="0" borderId="0" xfId="0" applyFont="1" applyFill="1" applyBorder="1" applyAlignment="1">
      <alignment vertical="center"/>
    </xf>
    <xf numFmtId="2" fontId="17" fillId="0" borderId="0" xfId="0" applyNumberFormat="1" applyFont="1" applyFill="1" applyBorder="1" applyAlignment="1">
      <alignment vertical="center"/>
    </xf>
    <xf numFmtId="0" fontId="12" fillId="0" borderId="0" xfId="0" applyFont="1" applyFill="1" applyBorder="1"/>
    <xf numFmtId="0" fontId="15" fillId="0" borderId="0" xfId="0" applyFont="1" applyFill="1" applyBorder="1"/>
    <xf numFmtId="0" fontId="12" fillId="4" borderId="2" xfId="0" applyFont="1" applyFill="1" applyBorder="1" applyAlignment="1">
      <alignment horizontal="center" vertical="center"/>
    </xf>
    <xf numFmtId="0" fontId="4" fillId="2" borderId="5" xfId="0" applyFont="1" applyFill="1" applyBorder="1" applyAlignment="1">
      <alignment horizontal="center"/>
    </xf>
    <xf numFmtId="0" fontId="4" fillId="2" borderId="6" xfId="0" applyFont="1" applyFill="1" applyBorder="1" applyAlignment="1">
      <alignment horizontal="center"/>
    </xf>
    <xf numFmtId="0" fontId="4" fillId="3" borderId="8" xfId="0" applyFont="1" applyFill="1" applyBorder="1" applyAlignment="1">
      <alignment horizontal="center"/>
    </xf>
    <xf numFmtId="0" fontId="4" fillId="3" borderId="7" xfId="0" applyFont="1" applyFill="1" applyBorder="1" applyAlignment="1">
      <alignment horizont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center" vertical="center" wrapText="1"/>
    </xf>
    <xf numFmtId="0" fontId="11"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20" fillId="0" borderId="2" xfId="0" applyFont="1" applyBorder="1" applyAlignment="1">
      <alignment horizontal="center" vertical="center" wrapText="1"/>
    </xf>
    <xf numFmtId="0" fontId="21" fillId="0" borderId="2" xfId="0" applyFont="1" applyBorder="1" applyAlignment="1">
      <alignment horizontal="center" vertical="center" wrapText="1"/>
    </xf>
    <xf numFmtId="0" fontId="15" fillId="3" borderId="2" xfId="0" applyFont="1" applyFill="1" applyBorder="1" applyAlignment="1">
      <alignment horizontal="left" vertical="center"/>
    </xf>
    <xf numFmtId="0" fontId="13" fillId="6" borderId="3" xfId="0" applyFont="1" applyFill="1" applyBorder="1" applyAlignment="1">
      <alignment horizontal="left" vertical="center"/>
    </xf>
    <xf numFmtId="0" fontId="13" fillId="6" borderId="9" xfId="0" applyFont="1" applyFill="1" applyBorder="1" applyAlignment="1">
      <alignment horizontal="left" vertical="center"/>
    </xf>
    <xf numFmtId="0" fontId="13" fillId="6" borderId="4" xfId="0" applyFont="1" applyFill="1" applyBorder="1" applyAlignment="1">
      <alignment horizontal="left" vertical="center"/>
    </xf>
    <xf numFmtId="0" fontId="13" fillId="6" borderId="3" xfId="0" applyFont="1" applyFill="1" applyBorder="1" applyAlignment="1">
      <alignment horizontal="left" vertical="center" wrapText="1"/>
    </xf>
    <xf numFmtId="0" fontId="13" fillId="6" borderId="9" xfId="0" applyFont="1" applyFill="1" applyBorder="1" applyAlignment="1">
      <alignment horizontal="left" vertical="center" wrapText="1"/>
    </xf>
    <xf numFmtId="0" fontId="13" fillId="6" borderId="4" xfId="0" applyFont="1" applyFill="1" applyBorder="1" applyAlignment="1">
      <alignment horizontal="left" vertical="center" wrapText="1"/>
    </xf>
    <xf numFmtId="0" fontId="13" fillId="0" borderId="3" xfId="0" applyFont="1" applyBorder="1" applyAlignment="1">
      <alignment horizontal="left" vertical="center"/>
    </xf>
    <xf numFmtId="0" fontId="13" fillId="0" borderId="9" xfId="0" applyFont="1" applyBorder="1" applyAlignment="1">
      <alignment horizontal="left" vertical="center"/>
    </xf>
    <xf numFmtId="0" fontId="13" fillId="0" borderId="4" xfId="0" applyFont="1" applyBorder="1" applyAlignment="1">
      <alignment horizontal="left" vertical="center"/>
    </xf>
    <xf numFmtId="0" fontId="13" fillId="0" borderId="3"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13" fillId="0" borderId="4" xfId="0" applyFont="1" applyBorder="1" applyAlignment="1">
      <alignment horizontal="center" vertical="center" wrapText="1"/>
    </xf>
  </cellXfs>
  <cellStyles count="3">
    <cellStyle name="Звичайний 2" xfId="1" xr:uid="{00000000-0005-0000-0000-000000000000}"/>
    <cellStyle name="Обычный" xfId="0" builtinId="0"/>
    <cellStyle name="Обычный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quot;Office 2013 – 2022&quot;">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a:ea typeface="Arial"/>
        <a:cs typeface="Arial"/>
      </a:majorFont>
      <a:minorFont>
        <a:latin typeface="Calibri"/>
        <a:ea typeface="Arial"/>
        <a:cs typeface="Arial"/>
      </a:minorFont>
    </a:fontScheme>
    <a:fmtScheme name="Office 2013–2022">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1"/>
  <sheetViews>
    <sheetView workbookViewId="0">
      <selection sqref="A1:XFD1048576"/>
    </sheetView>
  </sheetViews>
  <sheetFormatPr defaultRowHeight="14.4" x14ac:dyDescent="0.3"/>
  <cols>
    <col min="2" max="2" width="15.6640625" customWidth="1"/>
    <col min="4" max="4" width="15.6640625" customWidth="1"/>
    <col min="5" max="5" width="16.5546875" customWidth="1"/>
    <col min="6" max="6" width="17.6640625" customWidth="1"/>
    <col min="7" max="7" width="10.5546875" customWidth="1"/>
    <col min="11" max="11" width="11.6640625" customWidth="1"/>
    <col min="14" max="14" width="12.33203125" customWidth="1"/>
  </cols>
  <sheetData>
    <row r="1" spans="1:14" ht="15.6" x14ac:dyDescent="0.3">
      <c r="A1" s="74" t="s">
        <v>0</v>
      </c>
      <c r="B1" s="74"/>
      <c r="C1" s="74"/>
      <c r="D1" s="74"/>
      <c r="E1" s="74"/>
      <c r="F1" s="74"/>
      <c r="G1" s="74"/>
      <c r="H1" s="74"/>
      <c r="I1" s="74"/>
      <c r="J1" s="74"/>
      <c r="K1" s="74"/>
      <c r="L1" s="74"/>
      <c r="M1" s="74"/>
    </row>
    <row r="2" spans="1:14" ht="55.2" customHeight="1" x14ac:dyDescent="0.3">
      <c r="A2" s="75" t="s">
        <v>1</v>
      </c>
      <c r="B2" s="75" t="s">
        <v>2</v>
      </c>
      <c r="C2" s="75" t="s">
        <v>3</v>
      </c>
      <c r="D2" s="75" t="s">
        <v>4</v>
      </c>
      <c r="E2" s="75" t="s">
        <v>5</v>
      </c>
      <c r="F2" s="75" t="s">
        <v>6</v>
      </c>
      <c r="G2" s="75" t="s">
        <v>7</v>
      </c>
      <c r="H2" s="75" t="s">
        <v>8</v>
      </c>
      <c r="I2" s="75" t="s">
        <v>9</v>
      </c>
      <c r="J2" s="75" t="s">
        <v>10</v>
      </c>
      <c r="K2" s="75" t="s">
        <v>11</v>
      </c>
      <c r="L2" s="75" t="s">
        <v>12</v>
      </c>
      <c r="M2" s="75"/>
      <c r="N2" s="72" t="s">
        <v>13</v>
      </c>
    </row>
    <row r="3" spans="1:14" ht="145.19999999999999" x14ac:dyDescent="0.3">
      <c r="A3" s="75"/>
      <c r="B3" s="75"/>
      <c r="C3" s="75"/>
      <c r="D3" s="75"/>
      <c r="E3" s="75"/>
      <c r="F3" s="75"/>
      <c r="G3" s="75"/>
      <c r="H3" s="75"/>
      <c r="I3" s="75"/>
      <c r="J3" s="75"/>
      <c r="K3" s="75"/>
      <c r="L3" s="1" t="s">
        <v>14</v>
      </c>
      <c r="M3" s="1" t="s">
        <v>15</v>
      </c>
      <c r="N3" s="73"/>
    </row>
    <row r="4" spans="1:14" x14ac:dyDescent="0.3">
      <c r="A4" s="2">
        <v>1</v>
      </c>
      <c r="B4" s="3" t="s">
        <v>16</v>
      </c>
      <c r="C4" s="3" t="s">
        <v>17</v>
      </c>
      <c r="D4" s="4" t="s">
        <v>18</v>
      </c>
      <c r="E4" s="3" t="s">
        <v>19</v>
      </c>
      <c r="F4" s="3" t="s">
        <v>20</v>
      </c>
      <c r="G4" s="3" t="s">
        <v>21</v>
      </c>
      <c r="H4" s="3">
        <v>32</v>
      </c>
      <c r="I4" s="3">
        <v>5</v>
      </c>
      <c r="J4" s="3">
        <v>1.2</v>
      </c>
      <c r="K4" s="3" t="s">
        <v>22</v>
      </c>
      <c r="L4" s="3">
        <v>383</v>
      </c>
      <c r="M4" s="3">
        <v>12</v>
      </c>
      <c r="N4" s="5">
        <f t="shared" ref="N4:N11" si="0">ROUND(SUM(L4*0.05),1)</f>
        <v>19.2</v>
      </c>
    </row>
    <row r="5" spans="1:14" x14ac:dyDescent="0.3">
      <c r="A5" s="68" t="s">
        <v>23</v>
      </c>
      <c r="B5" s="69"/>
      <c r="C5" s="6"/>
      <c r="D5" s="7"/>
      <c r="E5" s="6"/>
      <c r="F5" s="6"/>
      <c r="G5" s="6"/>
      <c r="H5" s="6"/>
      <c r="I5" s="6"/>
      <c r="J5" s="6">
        <f>SUM(J4)</f>
        <v>1.2</v>
      </c>
      <c r="K5" s="6"/>
      <c r="L5" s="6">
        <f>SUM(L4)</f>
        <v>383</v>
      </c>
      <c r="M5" s="6">
        <f>SUM(M4)</f>
        <v>12</v>
      </c>
      <c r="N5" s="8">
        <f t="shared" si="0"/>
        <v>19.2</v>
      </c>
    </row>
    <row r="6" spans="1:14" x14ac:dyDescent="0.3">
      <c r="A6" s="9">
        <v>1</v>
      </c>
      <c r="B6" s="3" t="s">
        <v>16</v>
      </c>
      <c r="C6" s="3" t="s">
        <v>24</v>
      </c>
      <c r="D6" s="4" t="s">
        <v>25</v>
      </c>
      <c r="E6" s="3" t="s">
        <v>26</v>
      </c>
      <c r="F6" s="3" t="s">
        <v>27</v>
      </c>
      <c r="G6" s="3" t="s">
        <v>21</v>
      </c>
      <c r="H6" s="3">
        <v>38</v>
      </c>
      <c r="I6" s="10" t="s">
        <v>28</v>
      </c>
      <c r="J6" s="3">
        <v>1.9</v>
      </c>
      <c r="K6" s="3" t="s">
        <v>22</v>
      </c>
      <c r="L6" s="3">
        <v>1201</v>
      </c>
      <c r="M6" s="3">
        <v>50</v>
      </c>
      <c r="N6" s="11">
        <f t="shared" si="0"/>
        <v>60.1</v>
      </c>
    </row>
    <row r="7" spans="1:14" x14ac:dyDescent="0.3">
      <c r="A7" s="9">
        <v>2</v>
      </c>
      <c r="B7" s="3" t="s">
        <v>16</v>
      </c>
      <c r="C7" s="3" t="s">
        <v>24</v>
      </c>
      <c r="D7" s="4" t="s">
        <v>25</v>
      </c>
      <c r="E7" s="3" t="s">
        <v>29</v>
      </c>
      <c r="F7" s="3" t="s">
        <v>30</v>
      </c>
      <c r="G7" s="3" t="s">
        <v>21</v>
      </c>
      <c r="H7" s="3">
        <v>105</v>
      </c>
      <c r="I7" s="10" t="s">
        <v>31</v>
      </c>
      <c r="J7" s="3">
        <v>2.9</v>
      </c>
      <c r="K7" s="3" t="s">
        <v>32</v>
      </c>
      <c r="L7" s="3">
        <v>982</v>
      </c>
      <c r="M7" s="4">
        <v>40</v>
      </c>
      <c r="N7" s="11">
        <f t="shared" si="0"/>
        <v>49.1</v>
      </c>
    </row>
    <row r="8" spans="1:14" x14ac:dyDescent="0.3">
      <c r="A8" s="68" t="s">
        <v>23</v>
      </c>
      <c r="B8" s="69"/>
      <c r="C8" s="6"/>
      <c r="D8" s="7"/>
      <c r="E8" s="6"/>
      <c r="F8" s="6"/>
      <c r="G8" s="6"/>
      <c r="H8" s="6"/>
      <c r="I8" s="6"/>
      <c r="J8" s="6">
        <f>SUM(J6:J7)</f>
        <v>4.8</v>
      </c>
      <c r="K8" s="6"/>
      <c r="L8" s="6">
        <f>SUM(L6:L7)</f>
        <v>2183</v>
      </c>
      <c r="M8" s="6">
        <f>SUM(M6:M7)</f>
        <v>90</v>
      </c>
      <c r="N8" s="8">
        <f t="shared" si="0"/>
        <v>109.2</v>
      </c>
    </row>
    <row r="9" spans="1:14" x14ac:dyDescent="0.3">
      <c r="A9" s="2">
        <v>1</v>
      </c>
      <c r="B9" s="3" t="s">
        <v>16</v>
      </c>
      <c r="C9" s="3" t="s">
        <v>24</v>
      </c>
      <c r="D9" s="4" t="s">
        <v>33</v>
      </c>
      <c r="E9" s="3" t="s">
        <v>34</v>
      </c>
      <c r="F9" s="3" t="s">
        <v>33</v>
      </c>
      <c r="G9" s="3" t="s">
        <v>21</v>
      </c>
      <c r="H9" s="3">
        <v>52</v>
      </c>
      <c r="I9" s="3" t="s">
        <v>35</v>
      </c>
      <c r="J9" s="3">
        <v>2.7</v>
      </c>
      <c r="K9" s="3" t="s">
        <v>22</v>
      </c>
      <c r="L9" s="3">
        <v>1150</v>
      </c>
      <c r="M9" s="3">
        <v>38</v>
      </c>
      <c r="N9" s="5">
        <f t="shared" si="0"/>
        <v>57.5</v>
      </c>
    </row>
    <row r="10" spans="1:14" x14ac:dyDescent="0.3">
      <c r="A10" s="68" t="s">
        <v>23</v>
      </c>
      <c r="B10" s="69"/>
      <c r="C10" s="6"/>
      <c r="D10" s="7"/>
      <c r="E10" s="6"/>
      <c r="F10" s="6"/>
      <c r="G10" s="6"/>
      <c r="H10" s="6"/>
      <c r="I10" s="6"/>
      <c r="J10" s="6">
        <f>SUM(J9)</f>
        <v>2.7</v>
      </c>
      <c r="K10" s="6"/>
      <c r="L10" s="6">
        <f>SUM(L9)</f>
        <v>1150</v>
      </c>
      <c r="M10" s="6">
        <f>SUM(M9)</f>
        <v>38</v>
      </c>
      <c r="N10" s="8">
        <f t="shared" si="0"/>
        <v>57.5</v>
      </c>
    </row>
    <row r="11" spans="1:14" x14ac:dyDescent="0.3">
      <c r="A11" s="70" t="s">
        <v>36</v>
      </c>
      <c r="B11" s="71"/>
      <c r="C11" s="12"/>
      <c r="D11" s="13"/>
      <c r="E11" s="12"/>
      <c r="F11" s="12"/>
      <c r="G11" s="12"/>
      <c r="H11" s="12"/>
      <c r="I11" s="12"/>
      <c r="J11" s="12">
        <f>J5+J8+J10</f>
        <v>8.6999999999999993</v>
      </c>
      <c r="K11" s="12"/>
      <c r="L11" s="12">
        <f>L5+L8+L10</f>
        <v>3716</v>
      </c>
      <c r="M11" s="12">
        <f>M5+M8+M10</f>
        <v>140</v>
      </c>
      <c r="N11" s="12">
        <f t="shared" si="0"/>
        <v>185.8</v>
      </c>
    </row>
  </sheetData>
  <mergeCells count="18">
    <mergeCell ref="A1:M1"/>
    <mergeCell ref="A2:A3"/>
    <mergeCell ref="B2:B3"/>
    <mergeCell ref="C2:C3"/>
    <mergeCell ref="D2:D3"/>
    <mergeCell ref="E2:E3"/>
    <mergeCell ref="F2:F3"/>
    <mergeCell ref="G2:G3"/>
    <mergeCell ref="H2:H3"/>
    <mergeCell ref="I2:I3"/>
    <mergeCell ref="J2:J3"/>
    <mergeCell ref="K2:K3"/>
    <mergeCell ref="L2:M2"/>
    <mergeCell ref="A5:B5"/>
    <mergeCell ref="A8:B8"/>
    <mergeCell ref="A10:B10"/>
    <mergeCell ref="A11:B11"/>
    <mergeCell ref="N2:N3"/>
  </mergeCells>
  <pageMargins left="0.70866141732283472" right="0.70866141732283472" top="0.74803149606299213" bottom="0.74803149606299213" header="0.31496062992125984" footer="0.31496062992125984"/>
  <pageSetup paperSize="9" scale="75" orientation="landscape"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40"/>
  <sheetViews>
    <sheetView tabSelected="1" view="pageBreakPreview" zoomScale="70" zoomScaleNormal="70" zoomScaleSheetLayoutView="70" workbookViewId="0">
      <selection sqref="A1:N1"/>
    </sheetView>
  </sheetViews>
  <sheetFormatPr defaultRowHeight="14.4" x14ac:dyDescent="0.3"/>
  <cols>
    <col min="1" max="1" width="5.33203125" customWidth="1"/>
    <col min="2" max="2" width="25.109375" customWidth="1"/>
    <col min="3" max="3" width="15.109375" customWidth="1"/>
    <col min="4" max="4" width="30.109375" customWidth="1"/>
    <col min="5" max="5" width="18" customWidth="1"/>
    <col min="6" max="6" width="28.88671875" style="29" customWidth="1"/>
    <col min="7" max="7" width="12.6640625" customWidth="1"/>
    <col min="8" max="10" width="13.33203125" customWidth="1"/>
    <col min="11" max="11" width="14" customWidth="1"/>
    <col min="12" max="12" width="13.44140625" customWidth="1"/>
    <col min="13" max="13" width="13.109375" customWidth="1"/>
    <col min="14" max="14" width="13.6640625" customWidth="1"/>
  </cols>
  <sheetData>
    <row r="1" spans="1:14" ht="66" customHeight="1" x14ac:dyDescent="0.3">
      <c r="A1" s="76" t="s">
        <v>104</v>
      </c>
      <c r="B1" s="76"/>
      <c r="C1" s="76"/>
      <c r="D1" s="76"/>
      <c r="E1" s="76"/>
      <c r="F1" s="76"/>
      <c r="G1" s="76"/>
      <c r="H1" s="76"/>
      <c r="I1" s="76"/>
      <c r="J1" s="76"/>
      <c r="K1" s="76"/>
      <c r="L1" s="76"/>
      <c r="M1" s="76"/>
      <c r="N1" s="76"/>
    </row>
    <row r="2" spans="1:14" ht="55.2" customHeight="1" x14ac:dyDescent="0.3">
      <c r="A2" s="77" t="s">
        <v>71</v>
      </c>
      <c r="B2" s="77" t="s">
        <v>48</v>
      </c>
      <c r="C2" s="77" t="s">
        <v>3</v>
      </c>
      <c r="D2" s="77" t="s">
        <v>49</v>
      </c>
      <c r="E2" s="77" t="s">
        <v>5</v>
      </c>
      <c r="F2" s="77" t="s">
        <v>50</v>
      </c>
      <c r="G2" s="77" t="s">
        <v>7</v>
      </c>
      <c r="H2" s="77" t="s">
        <v>8</v>
      </c>
      <c r="I2" s="77" t="s">
        <v>9</v>
      </c>
      <c r="J2" s="77" t="s">
        <v>53</v>
      </c>
      <c r="K2" s="77" t="s">
        <v>11</v>
      </c>
      <c r="L2" s="77" t="s">
        <v>12</v>
      </c>
      <c r="M2" s="77"/>
      <c r="N2" s="78" t="s">
        <v>13</v>
      </c>
    </row>
    <row r="3" spans="1:14" ht="110.25" customHeight="1" x14ac:dyDescent="0.3">
      <c r="A3" s="77"/>
      <c r="B3" s="77"/>
      <c r="C3" s="77"/>
      <c r="D3" s="77"/>
      <c r="E3" s="77"/>
      <c r="F3" s="77"/>
      <c r="G3" s="77"/>
      <c r="H3" s="77"/>
      <c r="I3" s="77"/>
      <c r="J3" s="77"/>
      <c r="K3" s="77"/>
      <c r="L3" s="42" t="s">
        <v>14</v>
      </c>
      <c r="M3" s="42" t="s">
        <v>119</v>
      </c>
      <c r="N3" s="79"/>
    </row>
    <row r="4" spans="1:14" ht="20.100000000000001" customHeight="1" x14ac:dyDescent="0.3">
      <c r="A4" s="15">
        <v>1</v>
      </c>
      <c r="B4" s="90" t="s">
        <v>16</v>
      </c>
      <c r="C4" s="43" t="s">
        <v>37</v>
      </c>
      <c r="D4" s="44" t="s">
        <v>38</v>
      </c>
      <c r="E4" s="43" t="s">
        <v>78</v>
      </c>
      <c r="F4" s="45" t="s">
        <v>57</v>
      </c>
      <c r="G4" s="46" t="s">
        <v>21</v>
      </c>
      <c r="H4" s="46">
        <v>5</v>
      </c>
      <c r="I4" s="46">
        <v>4</v>
      </c>
      <c r="J4" s="46">
        <v>2.2999999999999998</v>
      </c>
      <c r="K4" s="46" t="s">
        <v>22</v>
      </c>
      <c r="L4" s="46">
        <v>727</v>
      </c>
      <c r="M4" s="47">
        <v>133</v>
      </c>
      <c r="N4" s="48">
        <v>36.299999999999997</v>
      </c>
    </row>
    <row r="5" spans="1:14" ht="20.100000000000001" customHeight="1" x14ac:dyDescent="0.3">
      <c r="A5" s="15">
        <v>2</v>
      </c>
      <c r="B5" s="91"/>
      <c r="C5" s="43" t="s">
        <v>37</v>
      </c>
      <c r="D5" s="44" t="s">
        <v>38</v>
      </c>
      <c r="E5" s="43" t="s">
        <v>78</v>
      </c>
      <c r="F5" s="45" t="s">
        <v>57</v>
      </c>
      <c r="G5" s="46" t="s">
        <v>21</v>
      </c>
      <c r="H5" s="46">
        <v>5</v>
      </c>
      <c r="I5" s="46">
        <v>8</v>
      </c>
      <c r="J5" s="46">
        <v>2.8</v>
      </c>
      <c r="K5" s="46" t="s">
        <v>22</v>
      </c>
      <c r="L5" s="46">
        <v>1075</v>
      </c>
      <c r="M5" s="47">
        <v>179</v>
      </c>
      <c r="N5" s="48">
        <v>53.7</v>
      </c>
    </row>
    <row r="6" spans="1:14" ht="20.100000000000001" customHeight="1" x14ac:dyDescent="0.3">
      <c r="A6" s="16">
        <v>3</v>
      </c>
      <c r="B6" s="91"/>
      <c r="C6" s="43" t="s">
        <v>37</v>
      </c>
      <c r="D6" s="44" t="s">
        <v>38</v>
      </c>
      <c r="E6" s="43" t="s">
        <v>72</v>
      </c>
      <c r="F6" s="45" t="s">
        <v>39</v>
      </c>
      <c r="G6" s="46" t="s">
        <v>21</v>
      </c>
      <c r="H6" s="46">
        <v>113</v>
      </c>
      <c r="I6" s="49" t="s">
        <v>77</v>
      </c>
      <c r="J6" s="46">
        <v>2.9</v>
      </c>
      <c r="K6" s="46" t="s">
        <v>22</v>
      </c>
      <c r="L6" s="46">
        <v>971</v>
      </c>
      <c r="M6" s="47">
        <v>140</v>
      </c>
      <c r="N6" s="48">
        <v>48.5</v>
      </c>
    </row>
    <row r="7" spans="1:14" ht="20.100000000000001" customHeight="1" x14ac:dyDescent="0.3">
      <c r="A7" s="15">
        <v>4</v>
      </c>
      <c r="B7" s="91"/>
      <c r="C7" s="50" t="s">
        <v>37</v>
      </c>
      <c r="D7" s="51" t="s">
        <v>38</v>
      </c>
      <c r="E7" s="50" t="s">
        <v>79</v>
      </c>
      <c r="F7" s="52" t="s">
        <v>55</v>
      </c>
      <c r="G7" s="53" t="s">
        <v>21</v>
      </c>
      <c r="H7" s="53">
        <v>16</v>
      </c>
      <c r="I7" s="54" t="s">
        <v>64</v>
      </c>
      <c r="J7" s="53">
        <v>2.9</v>
      </c>
      <c r="K7" s="46" t="s">
        <v>22</v>
      </c>
      <c r="L7" s="53">
        <v>1186</v>
      </c>
      <c r="M7" s="55">
        <v>20</v>
      </c>
      <c r="N7" s="56">
        <v>59.3</v>
      </c>
    </row>
    <row r="8" spans="1:14" ht="20.100000000000001" customHeight="1" x14ac:dyDescent="0.3">
      <c r="A8" s="15">
        <v>5</v>
      </c>
      <c r="B8" s="91"/>
      <c r="C8" s="50" t="s">
        <v>37</v>
      </c>
      <c r="D8" s="51" t="s">
        <v>38</v>
      </c>
      <c r="E8" s="50" t="s">
        <v>80</v>
      </c>
      <c r="F8" s="52" t="s">
        <v>56</v>
      </c>
      <c r="G8" s="53" t="s">
        <v>21</v>
      </c>
      <c r="H8" s="53">
        <v>137</v>
      </c>
      <c r="I8" s="54" t="s">
        <v>81</v>
      </c>
      <c r="J8" s="53">
        <v>2.5</v>
      </c>
      <c r="K8" s="46" t="s">
        <v>22</v>
      </c>
      <c r="L8" s="53">
        <v>1100</v>
      </c>
      <c r="M8" s="55">
        <v>100</v>
      </c>
      <c r="N8" s="56">
        <v>55</v>
      </c>
    </row>
    <row r="9" spans="1:14" ht="20.100000000000001" customHeight="1" x14ac:dyDescent="0.3">
      <c r="A9" s="16">
        <v>6</v>
      </c>
      <c r="B9" s="91"/>
      <c r="C9" s="50" t="s">
        <v>37</v>
      </c>
      <c r="D9" s="51" t="s">
        <v>38</v>
      </c>
      <c r="E9" s="50" t="s">
        <v>82</v>
      </c>
      <c r="F9" s="52" t="s">
        <v>63</v>
      </c>
      <c r="G9" s="53" t="s">
        <v>21</v>
      </c>
      <c r="H9" s="53">
        <v>15</v>
      </c>
      <c r="I9" s="54" t="s">
        <v>28</v>
      </c>
      <c r="J9" s="53">
        <v>2.6</v>
      </c>
      <c r="K9" s="46" t="s">
        <v>22</v>
      </c>
      <c r="L9" s="53">
        <v>1129</v>
      </c>
      <c r="M9" s="55">
        <v>120</v>
      </c>
      <c r="N9" s="56">
        <v>56.5</v>
      </c>
    </row>
    <row r="10" spans="1:14" ht="20.100000000000001" customHeight="1" x14ac:dyDescent="0.3">
      <c r="A10" s="15">
        <v>7</v>
      </c>
      <c r="B10" s="91"/>
      <c r="C10" s="43" t="s">
        <v>37</v>
      </c>
      <c r="D10" s="44" t="s">
        <v>38</v>
      </c>
      <c r="E10" s="43" t="s">
        <v>70</v>
      </c>
      <c r="F10" s="45" t="s">
        <v>56</v>
      </c>
      <c r="G10" s="46" t="s">
        <v>21</v>
      </c>
      <c r="H10" s="46">
        <v>147</v>
      </c>
      <c r="I10" s="49" t="s">
        <v>83</v>
      </c>
      <c r="J10" s="46">
        <v>2.7</v>
      </c>
      <c r="K10" s="46" t="s">
        <v>22</v>
      </c>
      <c r="L10" s="46">
        <v>1027</v>
      </c>
      <c r="M10" s="47">
        <v>181</v>
      </c>
      <c r="N10" s="48">
        <v>51.3</v>
      </c>
    </row>
    <row r="11" spans="1:14" ht="20.100000000000001" customHeight="1" x14ac:dyDescent="0.3">
      <c r="A11" s="15">
        <v>8</v>
      </c>
      <c r="B11" s="91"/>
      <c r="C11" s="43" t="s">
        <v>37</v>
      </c>
      <c r="D11" s="44" t="s">
        <v>40</v>
      </c>
      <c r="E11" s="43" t="s">
        <v>84</v>
      </c>
      <c r="F11" s="45" t="s">
        <v>40</v>
      </c>
      <c r="G11" s="46" t="s">
        <v>61</v>
      </c>
      <c r="H11" s="46">
        <v>42</v>
      </c>
      <c r="I11" s="49" t="s">
        <v>74</v>
      </c>
      <c r="J11" s="46">
        <v>4.5</v>
      </c>
      <c r="K11" s="46" t="s">
        <v>22</v>
      </c>
      <c r="L11" s="46">
        <v>422</v>
      </c>
      <c r="M11" s="46">
        <v>60</v>
      </c>
      <c r="N11" s="48">
        <f t="shared" ref="N11:N16" si="0">ROUND(SUM(L11*0.05),1)</f>
        <v>21.1</v>
      </c>
    </row>
    <row r="12" spans="1:14" ht="20.100000000000001" customHeight="1" x14ac:dyDescent="0.3">
      <c r="A12" s="16">
        <v>9</v>
      </c>
      <c r="B12" s="91"/>
      <c r="C12" s="43" t="s">
        <v>37</v>
      </c>
      <c r="D12" s="44" t="s">
        <v>40</v>
      </c>
      <c r="E12" s="43" t="s">
        <v>85</v>
      </c>
      <c r="F12" s="45" t="s">
        <v>86</v>
      </c>
      <c r="G12" s="46" t="s">
        <v>47</v>
      </c>
      <c r="H12" s="46">
        <v>70</v>
      </c>
      <c r="I12" s="49" t="s">
        <v>87</v>
      </c>
      <c r="J12" s="46">
        <v>31</v>
      </c>
      <c r="K12" s="46" t="s">
        <v>22</v>
      </c>
      <c r="L12" s="46">
        <v>760</v>
      </c>
      <c r="M12" s="46">
        <v>110</v>
      </c>
      <c r="N12" s="48">
        <f t="shared" si="0"/>
        <v>38</v>
      </c>
    </row>
    <row r="13" spans="1:14" ht="20.100000000000001" customHeight="1" x14ac:dyDescent="0.3">
      <c r="A13" s="15">
        <v>10</v>
      </c>
      <c r="B13" s="91"/>
      <c r="C13" s="43" t="s">
        <v>37</v>
      </c>
      <c r="D13" s="44" t="s">
        <v>40</v>
      </c>
      <c r="E13" s="43" t="s">
        <v>75</v>
      </c>
      <c r="F13" s="45" t="s">
        <v>65</v>
      </c>
      <c r="G13" s="46" t="s">
        <v>61</v>
      </c>
      <c r="H13" s="46">
        <v>107</v>
      </c>
      <c r="I13" s="49" t="s">
        <v>88</v>
      </c>
      <c r="J13" s="46">
        <v>5.6</v>
      </c>
      <c r="K13" s="46" t="s">
        <v>22</v>
      </c>
      <c r="L13" s="46">
        <v>443</v>
      </c>
      <c r="M13" s="46">
        <v>80</v>
      </c>
      <c r="N13" s="48">
        <f t="shared" si="0"/>
        <v>22.2</v>
      </c>
    </row>
    <row r="14" spans="1:14" ht="20.100000000000001" customHeight="1" x14ac:dyDescent="0.3">
      <c r="A14" s="15">
        <v>11</v>
      </c>
      <c r="B14" s="91"/>
      <c r="C14" s="43" t="s">
        <v>37</v>
      </c>
      <c r="D14" s="44" t="s">
        <v>40</v>
      </c>
      <c r="E14" s="43" t="s">
        <v>89</v>
      </c>
      <c r="F14" s="45" t="s">
        <v>90</v>
      </c>
      <c r="G14" s="46" t="s">
        <v>47</v>
      </c>
      <c r="H14" s="46">
        <v>60</v>
      </c>
      <c r="I14" s="49" t="s">
        <v>91</v>
      </c>
      <c r="J14" s="46">
        <v>11.5</v>
      </c>
      <c r="K14" s="46" t="s">
        <v>22</v>
      </c>
      <c r="L14" s="46">
        <v>370</v>
      </c>
      <c r="M14" s="46">
        <v>25</v>
      </c>
      <c r="N14" s="48">
        <f t="shared" si="0"/>
        <v>18.5</v>
      </c>
    </row>
    <row r="15" spans="1:14" ht="20.100000000000001" customHeight="1" x14ac:dyDescent="0.3">
      <c r="A15" s="16">
        <v>12</v>
      </c>
      <c r="B15" s="91"/>
      <c r="C15" s="43" t="s">
        <v>37</v>
      </c>
      <c r="D15" s="44" t="s">
        <v>40</v>
      </c>
      <c r="E15" s="43" t="s">
        <v>92</v>
      </c>
      <c r="F15" s="45" t="s">
        <v>41</v>
      </c>
      <c r="G15" s="46" t="s">
        <v>47</v>
      </c>
      <c r="H15" s="46">
        <v>93</v>
      </c>
      <c r="I15" s="49" t="s">
        <v>93</v>
      </c>
      <c r="J15" s="46">
        <v>10.5</v>
      </c>
      <c r="K15" s="46" t="s">
        <v>22</v>
      </c>
      <c r="L15" s="46">
        <v>446</v>
      </c>
      <c r="M15" s="46">
        <v>50</v>
      </c>
      <c r="N15" s="48">
        <f t="shared" si="0"/>
        <v>22.3</v>
      </c>
    </row>
    <row r="16" spans="1:14" ht="20.100000000000001" customHeight="1" x14ac:dyDescent="0.3">
      <c r="A16" s="15">
        <v>13</v>
      </c>
      <c r="B16" s="91"/>
      <c r="C16" s="43" t="s">
        <v>37</v>
      </c>
      <c r="D16" s="44" t="s">
        <v>40</v>
      </c>
      <c r="E16" s="43" t="s">
        <v>92</v>
      </c>
      <c r="F16" s="45" t="s">
        <v>41</v>
      </c>
      <c r="G16" s="46" t="s">
        <v>47</v>
      </c>
      <c r="H16" s="46">
        <v>93</v>
      </c>
      <c r="I16" s="49" t="s">
        <v>73</v>
      </c>
      <c r="J16" s="46">
        <v>16</v>
      </c>
      <c r="K16" s="46" t="s">
        <v>22</v>
      </c>
      <c r="L16" s="46">
        <v>758</v>
      </c>
      <c r="M16" s="46">
        <v>70</v>
      </c>
      <c r="N16" s="48">
        <f t="shared" si="0"/>
        <v>37.9</v>
      </c>
    </row>
    <row r="17" spans="1:14" ht="25.5" customHeight="1" x14ac:dyDescent="0.3">
      <c r="A17" s="58"/>
      <c r="B17" s="58" t="s">
        <v>51</v>
      </c>
      <c r="C17" s="17"/>
      <c r="D17" s="18"/>
      <c r="E17" s="27"/>
      <c r="F17" s="17"/>
      <c r="G17" s="17"/>
      <c r="H17" s="17"/>
      <c r="I17" s="17"/>
      <c r="J17" s="19">
        <f>SUM(J4:J16)</f>
        <v>97.800000000000011</v>
      </c>
      <c r="K17" s="17"/>
      <c r="L17" s="19">
        <f>SUM(L4:L16)</f>
        <v>10414</v>
      </c>
      <c r="M17" s="19">
        <f>SUM(M4:M16)</f>
        <v>1268</v>
      </c>
      <c r="N17" s="19">
        <f>SUM(N4:N16)</f>
        <v>520.6</v>
      </c>
    </row>
    <row r="18" spans="1:14" ht="22.5" customHeight="1" x14ac:dyDescent="0.3">
      <c r="A18" s="20">
        <v>1</v>
      </c>
      <c r="B18" s="90" t="s">
        <v>43</v>
      </c>
      <c r="C18" s="87" t="s">
        <v>37</v>
      </c>
      <c r="D18" s="84" t="s">
        <v>111</v>
      </c>
      <c r="E18" s="34" t="s">
        <v>59</v>
      </c>
      <c r="F18" s="33" t="s">
        <v>58</v>
      </c>
      <c r="G18" s="23" t="s">
        <v>21</v>
      </c>
      <c r="H18" s="23">
        <v>37</v>
      </c>
      <c r="I18" s="35" t="s">
        <v>94</v>
      </c>
      <c r="J18" s="23">
        <v>4.7</v>
      </c>
      <c r="K18" s="23" t="s">
        <v>45</v>
      </c>
      <c r="L18" s="23">
        <v>1096</v>
      </c>
      <c r="M18" s="23">
        <v>521</v>
      </c>
      <c r="N18" s="24">
        <v>87.68</v>
      </c>
    </row>
    <row r="19" spans="1:14" ht="22.5" customHeight="1" x14ac:dyDescent="0.3">
      <c r="A19" s="20">
        <v>2</v>
      </c>
      <c r="B19" s="91"/>
      <c r="C19" s="88"/>
      <c r="D19" s="86"/>
      <c r="E19" s="34" t="s">
        <v>95</v>
      </c>
      <c r="F19" s="33" t="s">
        <v>58</v>
      </c>
      <c r="G19" s="23" t="s">
        <v>21</v>
      </c>
      <c r="H19" s="23">
        <v>14</v>
      </c>
      <c r="I19" s="35" t="s">
        <v>76</v>
      </c>
      <c r="J19" s="23">
        <v>1.2</v>
      </c>
      <c r="K19" s="21" t="s">
        <v>62</v>
      </c>
      <c r="L19" s="23">
        <v>217</v>
      </c>
      <c r="M19" s="23">
        <v>96</v>
      </c>
      <c r="N19" s="20">
        <v>17.36</v>
      </c>
    </row>
    <row r="20" spans="1:14" ht="48.75" customHeight="1" x14ac:dyDescent="0.3">
      <c r="A20" s="20">
        <v>3</v>
      </c>
      <c r="B20" s="91"/>
      <c r="C20" s="28" t="s">
        <v>37</v>
      </c>
      <c r="D20" s="32" t="s">
        <v>112</v>
      </c>
      <c r="E20" s="36" t="s">
        <v>96</v>
      </c>
      <c r="F20" s="37" t="s">
        <v>106</v>
      </c>
      <c r="G20" s="21" t="s">
        <v>21</v>
      </c>
      <c r="H20" s="21">
        <v>202</v>
      </c>
      <c r="I20" s="21">
        <v>11.1</v>
      </c>
      <c r="J20" s="22">
        <v>3</v>
      </c>
      <c r="K20" s="21" t="s">
        <v>22</v>
      </c>
      <c r="L20" s="21">
        <v>485</v>
      </c>
      <c r="M20" s="21">
        <v>113</v>
      </c>
      <c r="N20" s="20">
        <v>38.800000000000004</v>
      </c>
    </row>
    <row r="21" spans="1:14" ht="21" customHeight="1" x14ac:dyDescent="0.3">
      <c r="A21" s="20">
        <v>4</v>
      </c>
      <c r="B21" s="91"/>
      <c r="C21" s="87" t="s">
        <v>37</v>
      </c>
      <c r="D21" s="84" t="s">
        <v>113</v>
      </c>
      <c r="E21" s="33" t="s">
        <v>66</v>
      </c>
      <c r="F21" s="57" t="s">
        <v>107</v>
      </c>
      <c r="G21" s="21" t="s">
        <v>47</v>
      </c>
      <c r="H21" s="21">
        <v>345</v>
      </c>
      <c r="I21" s="21">
        <v>12</v>
      </c>
      <c r="J21" s="21">
        <v>6.4</v>
      </c>
      <c r="K21" s="21" t="s">
        <v>22</v>
      </c>
      <c r="L21" s="26">
        <v>364</v>
      </c>
      <c r="M21" s="21">
        <v>281</v>
      </c>
      <c r="N21" s="20">
        <f t="shared" ref="N21:N23" si="1">SUM(L21*0.08)</f>
        <v>29.12</v>
      </c>
    </row>
    <row r="22" spans="1:14" ht="21" customHeight="1" x14ac:dyDescent="0.3">
      <c r="A22" s="20">
        <v>5</v>
      </c>
      <c r="B22" s="91"/>
      <c r="C22" s="88"/>
      <c r="D22" s="85"/>
      <c r="E22" s="33" t="s">
        <v>67</v>
      </c>
      <c r="F22" s="57" t="s">
        <v>107</v>
      </c>
      <c r="G22" s="21" t="s">
        <v>47</v>
      </c>
      <c r="H22" s="21">
        <v>205</v>
      </c>
      <c r="I22" s="21">
        <v>2</v>
      </c>
      <c r="J22" s="21">
        <v>9.1999999999999993</v>
      </c>
      <c r="K22" s="21" t="s">
        <v>22</v>
      </c>
      <c r="L22" s="26">
        <v>572</v>
      </c>
      <c r="M22" s="21">
        <v>281</v>
      </c>
      <c r="N22" s="20">
        <f t="shared" si="1"/>
        <v>45.76</v>
      </c>
    </row>
    <row r="23" spans="1:14" ht="20.25" customHeight="1" x14ac:dyDescent="0.3">
      <c r="A23" s="20">
        <v>6</v>
      </c>
      <c r="B23" s="91"/>
      <c r="C23" s="89"/>
      <c r="D23" s="85"/>
      <c r="E23" s="33" t="s">
        <v>68</v>
      </c>
      <c r="F23" s="57" t="s">
        <v>107</v>
      </c>
      <c r="G23" s="21" t="s">
        <v>47</v>
      </c>
      <c r="H23" s="21">
        <v>187</v>
      </c>
      <c r="I23" s="21">
        <v>3</v>
      </c>
      <c r="J23" s="21">
        <v>5.6</v>
      </c>
      <c r="K23" s="21" t="s">
        <v>22</v>
      </c>
      <c r="L23" s="26">
        <v>347</v>
      </c>
      <c r="M23" s="21">
        <v>65</v>
      </c>
      <c r="N23" s="20">
        <f t="shared" si="1"/>
        <v>27.76</v>
      </c>
    </row>
    <row r="24" spans="1:14" ht="20.25" customHeight="1" x14ac:dyDescent="0.3">
      <c r="A24" s="20">
        <v>7</v>
      </c>
      <c r="B24" s="91"/>
      <c r="C24" s="87" t="s">
        <v>37</v>
      </c>
      <c r="D24" s="84" t="s">
        <v>114</v>
      </c>
      <c r="E24" s="33" t="s">
        <v>46</v>
      </c>
      <c r="F24" s="33" t="s">
        <v>42</v>
      </c>
      <c r="G24" s="21" t="s">
        <v>47</v>
      </c>
      <c r="H24" s="21">
        <v>64</v>
      </c>
      <c r="I24" s="21">
        <v>11</v>
      </c>
      <c r="J24" s="21">
        <v>8.3000000000000007</v>
      </c>
      <c r="K24" s="21" t="s">
        <v>69</v>
      </c>
      <c r="L24" s="26">
        <v>277</v>
      </c>
      <c r="M24" s="21">
        <v>174</v>
      </c>
      <c r="N24" s="20">
        <v>14</v>
      </c>
    </row>
    <row r="25" spans="1:14" ht="22.5" customHeight="1" x14ac:dyDescent="0.3">
      <c r="A25" s="20">
        <v>8</v>
      </c>
      <c r="B25" s="91"/>
      <c r="C25" s="88"/>
      <c r="D25" s="85"/>
      <c r="E25" s="33" t="s">
        <v>46</v>
      </c>
      <c r="F25" s="33" t="s">
        <v>42</v>
      </c>
      <c r="G25" s="21" t="s">
        <v>47</v>
      </c>
      <c r="H25" s="21">
        <v>64</v>
      </c>
      <c r="I25" s="21">
        <v>12</v>
      </c>
      <c r="J25" s="21">
        <v>9.6999999999999993</v>
      </c>
      <c r="K25" s="21" t="s">
        <v>69</v>
      </c>
      <c r="L25" s="26">
        <v>353</v>
      </c>
      <c r="M25" s="21">
        <v>190</v>
      </c>
      <c r="N25" s="20">
        <v>15</v>
      </c>
    </row>
    <row r="26" spans="1:14" ht="20.25" customHeight="1" x14ac:dyDescent="0.3">
      <c r="A26" s="20">
        <v>9</v>
      </c>
      <c r="B26" s="91"/>
      <c r="C26" s="89"/>
      <c r="D26" s="86"/>
      <c r="E26" s="33" t="s">
        <v>46</v>
      </c>
      <c r="F26" s="33" t="s">
        <v>42</v>
      </c>
      <c r="G26" s="21" t="s">
        <v>47</v>
      </c>
      <c r="H26" s="21">
        <v>64</v>
      </c>
      <c r="I26" s="21">
        <v>13</v>
      </c>
      <c r="J26" s="21">
        <v>12.5</v>
      </c>
      <c r="K26" s="21" t="s">
        <v>69</v>
      </c>
      <c r="L26" s="26">
        <v>367</v>
      </c>
      <c r="M26" s="21">
        <v>240</v>
      </c>
      <c r="N26" s="20">
        <v>19</v>
      </c>
    </row>
    <row r="27" spans="1:14" s="31" customFormat="1" ht="22.5" customHeight="1" x14ac:dyDescent="0.3">
      <c r="A27" s="20">
        <v>10</v>
      </c>
      <c r="B27" s="91"/>
      <c r="C27" s="92" t="s">
        <v>37</v>
      </c>
      <c r="D27" s="84" t="s">
        <v>115</v>
      </c>
      <c r="E27" s="37" t="s">
        <v>109</v>
      </c>
      <c r="F27" s="38" t="s">
        <v>105</v>
      </c>
      <c r="G27" s="21" t="s">
        <v>47</v>
      </c>
      <c r="H27" s="21">
        <v>9</v>
      </c>
      <c r="I27" s="25">
        <v>10</v>
      </c>
      <c r="J27" s="22">
        <v>7.9</v>
      </c>
      <c r="K27" s="21" t="s">
        <v>110</v>
      </c>
      <c r="L27" s="21">
        <v>135</v>
      </c>
      <c r="M27" s="21">
        <v>18</v>
      </c>
      <c r="N27" s="20">
        <v>10.8</v>
      </c>
    </row>
    <row r="28" spans="1:14" ht="23.25" customHeight="1" x14ac:dyDescent="0.3">
      <c r="A28" s="20">
        <v>11</v>
      </c>
      <c r="B28" s="91"/>
      <c r="C28" s="93"/>
      <c r="D28" s="86"/>
      <c r="E28" s="37" t="s">
        <v>109</v>
      </c>
      <c r="F28" s="38" t="s">
        <v>105</v>
      </c>
      <c r="G28" s="21" t="s">
        <v>47</v>
      </c>
      <c r="H28" s="21">
        <v>6</v>
      </c>
      <c r="I28" s="21">
        <v>30</v>
      </c>
      <c r="J28" s="21">
        <v>5.5</v>
      </c>
      <c r="K28" s="21" t="s">
        <v>110</v>
      </c>
      <c r="L28" s="21">
        <v>82</v>
      </c>
      <c r="M28" s="21">
        <v>10</v>
      </c>
      <c r="N28" s="20">
        <v>6.5600000000000005</v>
      </c>
    </row>
    <row r="29" spans="1:14" ht="20.100000000000001" customHeight="1" x14ac:dyDescent="0.3">
      <c r="A29" s="20">
        <v>12</v>
      </c>
      <c r="B29" s="91"/>
      <c r="C29" s="84" t="s">
        <v>37</v>
      </c>
      <c r="D29" s="84" t="s">
        <v>116</v>
      </c>
      <c r="E29" s="34" t="s">
        <v>99</v>
      </c>
      <c r="F29" s="33" t="s">
        <v>100</v>
      </c>
      <c r="G29" s="23" t="s">
        <v>44</v>
      </c>
      <c r="H29" s="23">
        <v>53</v>
      </c>
      <c r="I29" s="23">
        <v>16</v>
      </c>
      <c r="J29" s="23">
        <v>5.7</v>
      </c>
      <c r="K29" s="39" t="s">
        <v>22</v>
      </c>
      <c r="L29" s="23">
        <v>252</v>
      </c>
      <c r="M29" s="40">
        <v>158</v>
      </c>
      <c r="N29" s="24">
        <v>20.16</v>
      </c>
    </row>
    <row r="30" spans="1:14" ht="20.100000000000001" customHeight="1" x14ac:dyDescent="0.3">
      <c r="A30" s="20">
        <v>13</v>
      </c>
      <c r="B30" s="91"/>
      <c r="C30" s="85"/>
      <c r="D30" s="85"/>
      <c r="E30" s="34" t="s">
        <v>60</v>
      </c>
      <c r="F30" s="33" t="s">
        <v>101</v>
      </c>
      <c r="G30" s="23" t="s">
        <v>44</v>
      </c>
      <c r="H30" s="23">
        <v>69</v>
      </c>
      <c r="I30" s="23">
        <v>22</v>
      </c>
      <c r="J30" s="23">
        <v>7.5</v>
      </c>
      <c r="K30" s="39" t="s">
        <v>22</v>
      </c>
      <c r="L30" s="23">
        <v>168</v>
      </c>
      <c r="M30" s="23">
        <v>104</v>
      </c>
      <c r="N30" s="24">
        <v>13.44</v>
      </c>
    </row>
    <row r="31" spans="1:14" ht="19.5" customHeight="1" x14ac:dyDescent="0.3">
      <c r="A31" s="20">
        <v>14</v>
      </c>
      <c r="B31" s="91"/>
      <c r="C31" s="86"/>
      <c r="D31" s="86"/>
      <c r="E31" s="34" t="s">
        <v>102</v>
      </c>
      <c r="F31" s="33" t="s">
        <v>103</v>
      </c>
      <c r="G31" s="23" t="s">
        <v>44</v>
      </c>
      <c r="H31" s="23">
        <v>127</v>
      </c>
      <c r="I31" s="23">
        <v>38</v>
      </c>
      <c r="J31" s="23">
        <v>15.6</v>
      </c>
      <c r="K31" s="39" t="s">
        <v>22</v>
      </c>
      <c r="L31" s="23">
        <v>224</v>
      </c>
      <c r="M31" s="23">
        <v>194</v>
      </c>
      <c r="N31" s="24">
        <v>17.920000000000002</v>
      </c>
    </row>
    <row r="32" spans="1:14" ht="20.100000000000001" customHeight="1" x14ac:dyDescent="0.3">
      <c r="A32" s="20">
        <v>15</v>
      </c>
      <c r="B32" s="91"/>
      <c r="C32" s="81" t="s">
        <v>37</v>
      </c>
      <c r="D32" s="84" t="s">
        <v>117</v>
      </c>
      <c r="E32" s="33" t="s">
        <v>97</v>
      </c>
      <c r="F32" s="37" t="s">
        <v>108</v>
      </c>
      <c r="G32" s="21" t="s">
        <v>47</v>
      </c>
      <c r="H32" s="21">
        <v>227</v>
      </c>
      <c r="I32" s="21">
        <v>7</v>
      </c>
      <c r="J32" s="21">
        <v>9.8000000000000007</v>
      </c>
      <c r="K32" s="41" t="s">
        <v>22</v>
      </c>
      <c r="L32" s="21">
        <v>314</v>
      </c>
      <c r="M32" s="21">
        <v>199</v>
      </c>
      <c r="N32" s="20">
        <v>25.12</v>
      </c>
    </row>
    <row r="33" spans="1:14" ht="20.100000000000001" customHeight="1" x14ac:dyDescent="0.3">
      <c r="A33" s="20">
        <v>16</v>
      </c>
      <c r="B33" s="91"/>
      <c r="C33" s="82"/>
      <c r="D33" s="85"/>
      <c r="E33" s="33" t="s">
        <v>97</v>
      </c>
      <c r="F33" s="37" t="s">
        <v>108</v>
      </c>
      <c r="G33" s="21" t="s">
        <v>47</v>
      </c>
      <c r="H33" s="21">
        <v>227</v>
      </c>
      <c r="I33" s="21">
        <v>9</v>
      </c>
      <c r="J33" s="21">
        <v>9</v>
      </c>
      <c r="K33" s="41" t="s">
        <v>22</v>
      </c>
      <c r="L33" s="21">
        <v>355</v>
      </c>
      <c r="M33" s="21">
        <v>238</v>
      </c>
      <c r="N33" s="20">
        <v>28.400000000000002</v>
      </c>
    </row>
    <row r="34" spans="1:14" ht="20.100000000000001" customHeight="1" x14ac:dyDescent="0.3">
      <c r="A34" s="20">
        <v>17</v>
      </c>
      <c r="B34" s="91"/>
      <c r="C34" s="82"/>
      <c r="D34" s="85"/>
      <c r="E34" s="33" t="s">
        <v>98</v>
      </c>
      <c r="F34" s="37" t="s">
        <v>108</v>
      </c>
      <c r="G34" s="21" t="s">
        <v>47</v>
      </c>
      <c r="H34" s="21">
        <v>157</v>
      </c>
      <c r="I34" s="21">
        <v>8</v>
      </c>
      <c r="J34" s="21">
        <v>3.7</v>
      </c>
      <c r="K34" s="41" t="s">
        <v>22</v>
      </c>
      <c r="L34" s="21">
        <v>244</v>
      </c>
      <c r="M34" s="21">
        <v>129</v>
      </c>
      <c r="N34" s="20">
        <v>19.52</v>
      </c>
    </row>
    <row r="35" spans="1:14" ht="20.100000000000001" customHeight="1" x14ac:dyDescent="0.3">
      <c r="A35" s="20">
        <v>18</v>
      </c>
      <c r="B35" s="94"/>
      <c r="C35" s="83"/>
      <c r="D35" s="86"/>
      <c r="E35" s="33" t="s">
        <v>98</v>
      </c>
      <c r="F35" s="37" t="s">
        <v>108</v>
      </c>
      <c r="G35" s="21" t="s">
        <v>47</v>
      </c>
      <c r="H35" s="21">
        <v>157</v>
      </c>
      <c r="I35" s="21">
        <v>9</v>
      </c>
      <c r="J35" s="21">
        <v>7.8</v>
      </c>
      <c r="K35" s="41" t="s">
        <v>22</v>
      </c>
      <c r="L35" s="21">
        <v>394</v>
      </c>
      <c r="M35" s="21">
        <v>214</v>
      </c>
      <c r="N35" s="20">
        <v>31.52</v>
      </c>
    </row>
    <row r="36" spans="1:14" ht="25.5" customHeight="1" x14ac:dyDescent="0.3">
      <c r="A36" s="58"/>
      <c r="B36" s="80" t="s">
        <v>52</v>
      </c>
      <c r="C36" s="80"/>
      <c r="D36" s="18"/>
      <c r="E36" s="17"/>
      <c r="F36" s="17"/>
      <c r="G36" s="17"/>
      <c r="H36" s="17"/>
      <c r="I36" s="17"/>
      <c r="J36" s="19">
        <f>SUM(J18:J35)</f>
        <v>133.10000000000002</v>
      </c>
      <c r="K36" s="19"/>
      <c r="L36" s="19">
        <f>SUM(L18:L35)</f>
        <v>6246</v>
      </c>
      <c r="M36" s="19">
        <f>SUM(M18:M35)</f>
        <v>3225</v>
      </c>
      <c r="N36" s="19">
        <f>SUM(N18:N35)</f>
        <v>467.92</v>
      </c>
    </row>
    <row r="37" spans="1:14" ht="27" customHeight="1" x14ac:dyDescent="0.3">
      <c r="A37" s="59"/>
      <c r="B37" s="59" t="s">
        <v>54</v>
      </c>
      <c r="C37" s="59"/>
      <c r="D37" s="59"/>
      <c r="E37" s="59"/>
      <c r="F37" s="59"/>
      <c r="G37" s="60"/>
      <c r="H37" s="60"/>
      <c r="I37" s="60"/>
      <c r="J37" s="30">
        <f>J36+J17</f>
        <v>230.90000000000003</v>
      </c>
      <c r="K37" s="67"/>
      <c r="L37" s="30">
        <f>L36+L17</f>
        <v>16660</v>
      </c>
      <c r="M37" s="30">
        <f>M36+M17</f>
        <v>4493</v>
      </c>
      <c r="N37" s="30">
        <f>N36+N17</f>
        <v>988.52</v>
      </c>
    </row>
    <row r="38" spans="1:14" s="61" customFormat="1" ht="11.25" customHeight="1" x14ac:dyDescent="0.3">
      <c r="A38" s="62"/>
      <c r="B38" s="62"/>
      <c r="C38" s="62"/>
      <c r="D38" s="62"/>
      <c r="E38" s="62"/>
      <c r="F38" s="62"/>
      <c r="G38" s="63"/>
      <c r="H38" s="63"/>
      <c r="I38" s="63"/>
      <c r="J38" s="64"/>
      <c r="K38" s="63"/>
      <c r="L38" s="62"/>
      <c r="M38" s="62"/>
      <c r="N38" s="62"/>
    </row>
    <row r="39" spans="1:14" ht="15" customHeight="1" x14ac:dyDescent="0.3">
      <c r="A39" s="65"/>
      <c r="B39" s="66" t="s">
        <v>118</v>
      </c>
      <c r="C39" s="65"/>
      <c r="D39" s="65"/>
      <c r="E39" s="65"/>
      <c r="F39" s="65"/>
      <c r="G39" s="65"/>
      <c r="H39" s="65"/>
      <c r="I39" s="65"/>
      <c r="J39" s="65"/>
      <c r="K39" s="65"/>
      <c r="L39" s="65"/>
      <c r="M39" s="65"/>
      <c r="N39" s="65"/>
    </row>
    <row r="40" spans="1:14" x14ac:dyDescent="0.3">
      <c r="B40" s="14"/>
    </row>
  </sheetData>
  <mergeCells count="29">
    <mergeCell ref="B4:B16"/>
    <mergeCell ref="D18:D19"/>
    <mergeCell ref="C27:C28"/>
    <mergeCell ref="D27:D28"/>
    <mergeCell ref="B18:B35"/>
    <mergeCell ref="C29:C31"/>
    <mergeCell ref="D29:D31"/>
    <mergeCell ref="B36:C36"/>
    <mergeCell ref="C32:C35"/>
    <mergeCell ref="D32:D35"/>
    <mergeCell ref="C18:C19"/>
    <mergeCell ref="C21:C23"/>
    <mergeCell ref="D21:D23"/>
    <mergeCell ref="C24:C26"/>
    <mergeCell ref="D24:D26"/>
    <mergeCell ref="A1:N1"/>
    <mergeCell ref="A2:A3"/>
    <mergeCell ref="B2:B3"/>
    <mergeCell ref="C2:C3"/>
    <mergeCell ref="D2:D3"/>
    <mergeCell ref="E2:E3"/>
    <mergeCell ref="F2:F3"/>
    <mergeCell ref="G2:G3"/>
    <mergeCell ref="H2:H3"/>
    <mergeCell ref="I2:I3"/>
    <mergeCell ref="J2:J3"/>
    <mergeCell ref="K2:K3"/>
    <mergeCell ref="L2:M2"/>
    <mergeCell ref="N2:N3"/>
  </mergeCells>
  <pageMargins left="0.9055118110236221" right="0.11811023622047245" top="0.35433070866141736" bottom="0.15748031496062992" header="0.11811023622047245" footer="0.11811023622047245"/>
  <pageSetup paperSize="9" scale="5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Сумська</vt:lpstr>
      <vt:lpstr>Чернігівська ОДА 05.05.2026</vt:lpstr>
      <vt:lpstr>'Чернігівська ОДА 05.05.2026'!Область_печати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Олександр Григорович Забара</dc:creator>
  <cp:lastModifiedBy>Юлия А. Циганок</cp:lastModifiedBy>
  <cp:revision>1</cp:revision>
  <cp:lastPrinted>2026-05-06T12:42:37Z</cp:lastPrinted>
  <dcterms:created xsi:type="dcterms:W3CDTF">2024-09-04T06:20:32Z</dcterms:created>
  <dcterms:modified xsi:type="dcterms:W3CDTF">2026-05-28T07:32:23Z</dcterms:modified>
</cp:coreProperties>
</file>