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9300" activeTab="0"/>
  </bookViews>
  <sheets>
    <sheet name="8" sheetId="1" r:id="rId1"/>
  </sheets>
  <definedNames>
    <definedName name="_xlnm.Print_Titles" localSheetId="0">'8'!$A:$B,'8'!$5:$6</definedName>
    <definedName name="_xlnm.Print_Area" localSheetId="0">'8'!$A$1:$G$96</definedName>
  </definedNames>
  <calcPr fullCalcOnLoad="1"/>
</workbook>
</file>

<file path=xl/sharedStrings.xml><?xml version="1.0" encoding="utf-8"?>
<sst xmlns="http://schemas.openxmlformats.org/spreadsheetml/2006/main" count="230" uniqueCount="156">
  <si>
    <t>КТКВ</t>
  </si>
  <si>
    <t>Всього</t>
  </si>
  <si>
    <t>грн.</t>
  </si>
  <si>
    <t xml:space="preserve">КВК  </t>
  </si>
  <si>
    <t>Загальний фонд</t>
  </si>
  <si>
    <t xml:space="preserve">Спеціальний фонд </t>
  </si>
  <si>
    <t>Разом</t>
  </si>
  <si>
    <t>Найменування програми</t>
  </si>
  <si>
    <t>Сума</t>
  </si>
  <si>
    <t>001</t>
  </si>
  <si>
    <t>Виконавчий комітет міської ради</t>
  </si>
  <si>
    <t>250908</t>
  </si>
  <si>
    <t>100</t>
  </si>
  <si>
    <t>210105</t>
  </si>
  <si>
    <t>070</t>
  </si>
  <si>
    <t>Управління  з питань надзвичайних ситуацій та цивільного  захисту населення  міської ради</t>
  </si>
  <si>
    <t>061002</t>
  </si>
  <si>
    <t>Спецiальнi монтажно-експлуатаційні підрозділи</t>
  </si>
  <si>
    <t>Міська Комплексна програма профілактики злочинності на 2006-2010 роки, затверджена рішенням міської ради від 23.12.2005 (19 сесія 4 скликання), із змінами та доповненнями</t>
  </si>
  <si>
    <t>020</t>
  </si>
  <si>
    <t>Фінансове управління міської ради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</si>
  <si>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</si>
  <si>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</si>
  <si>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Управління житлово-комунального господарства міської ради</t>
  </si>
  <si>
    <t>Програма "Безпечне житло" на 2006-2010 роки, затверджена рішенням міської ради 23.12.2005 (19 сесія 4 скликання)</t>
  </si>
  <si>
    <t>Управління інвестицій і туризму міської ради</t>
  </si>
  <si>
    <t>192</t>
  </si>
  <si>
    <t>250404</t>
  </si>
  <si>
    <t>Інші видатки</t>
  </si>
  <si>
    <t>104</t>
  </si>
  <si>
    <t>Управління культури міської ради</t>
  </si>
  <si>
    <t>110201</t>
  </si>
  <si>
    <t>Бібліотеки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</si>
  <si>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</si>
  <si>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</si>
  <si>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</si>
  <si>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</si>
  <si>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220</t>
  </si>
  <si>
    <t>Управління освіти міської ради</t>
  </si>
  <si>
    <t>Управління охорони здоров'я міської ради</t>
  </si>
  <si>
    <t>030</t>
  </si>
  <si>
    <t>150101</t>
  </si>
  <si>
    <t>Капітальні вкладення</t>
  </si>
  <si>
    <t>191</t>
  </si>
  <si>
    <t>Управління капітального будівництва міської ради</t>
  </si>
  <si>
    <t>150118</t>
  </si>
  <si>
    <t>Житлове будівництво та придбання житла для окремих категорій населення</t>
  </si>
  <si>
    <t>240601</t>
  </si>
  <si>
    <t>240602</t>
  </si>
  <si>
    <t>240604</t>
  </si>
  <si>
    <t>240605</t>
  </si>
  <si>
    <t>170703</t>
  </si>
  <si>
    <t>Охорона та раціональне використання природних ресурсів</t>
  </si>
  <si>
    <t>Утилізація відходів</t>
  </si>
  <si>
    <t>Інша діяльність у сфері охорони навколишнього природного середовища</t>
  </si>
  <si>
    <t>Збереження природно-заповідного фонду</t>
  </si>
  <si>
    <t>160</t>
  </si>
  <si>
    <t>170603</t>
  </si>
  <si>
    <t>Інші заходи у сфері електротранспорту</t>
  </si>
  <si>
    <t>Програма стабілізації і розвитку міського електричного транспорту м. Чернігова на 2007-2015 роки, затверджена рішенням міської ради від 25 квітня 2007 року (16 сесія 5 скликання)</t>
  </si>
  <si>
    <t>110204</t>
  </si>
  <si>
    <t>110205</t>
  </si>
  <si>
    <t>Палаци і будинки культури, клуби та інші заклади клубного типу</t>
  </si>
  <si>
    <t>Школи естетичного виховання дітей</t>
  </si>
  <si>
    <t>080101</t>
  </si>
  <si>
    <t>080203</t>
  </si>
  <si>
    <t>080500</t>
  </si>
  <si>
    <t>Лікарні</t>
  </si>
  <si>
    <t>Пологові будинки</t>
  </si>
  <si>
    <t>Станції швидкої та невідкладної медичної допомоги</t>
  </si>
  <si>
    <t>080209</t>
  </si>
  <si>
    <t>Загальні і спеціалізовані стоматологічні поліклініки</t>
  </si>
  <si>
    <t>110000</t>
  </si>
  <si>
    <t>070000</t>
  </si>
  <si>
    <t>080000</t>
  </si>
  <si>
    <t>Видатки на проведення робіт, пов'язаних з будівництвом, реконструкцією, ремонтом та утриманням автомобільних доріг</t>
  </si>
  <si>
    <t>Управління транспорту і зв'язку міської ради</t>
  </si>
  <si>
    <t>Програма з охорони життя на водних об'єктах у місті Чернігів на 2006-2010 роки, затверджена рішенням міської ради 08.09.2005 (17 сесія 4 скликання)</t>
  </si>
  <si>
    <t>Програма забезпечення пожежної безпеки на території м. Чернігова на 2008-2010 роки, затверджена рішенням міської ради від 21.12.2007 (23 сесія 5 скликання)</t>
  </si>
  <si>
    <t>070101</t>
  </si>
  <si>
    <t>070201</t>
  </si>
  <si>
    <t>070401</t>
  </si>
  <si>
    <t>Дошкільні заклади освіти</t>
  </si>
  <si>
    <t>Загальноосвітні школи (в т. ч. школа-дитячий садок, інтернат при школі), спеціалізовані школи, ліцеї, гімназії, колегіуми</t>
  </si>
  <si>
    <t xml:space="preserve">Позашкільні заклади освіти, заходи із позашкільної роботи з дітьми </t>
  </si>
  <si>
    <t>Культура і мистецтво разом, утому числі</t>
  </si>
  <si>
    <t>Назва головного розпорядника коштів,
найменування КТКВ</t>
  </si>
  <si>
    <t>Охорона здоров'я разом, у тому числі</t>
  </si>
  <si>
    <t>Програма розвитку малого підприємництва у м. Чернігові на 2007-2008 рр., затверджена рішенням міської ради від 21.11.2007 року (22 сесія 5 скликання)</t>
  </si>
  <si>
    <t>Програма відновлення твердого покриття доріг та проїздів у житловій забудові міста на 2008-2010 роки, затверджена рішенням міської ради від 21.12.2007 (23 сесія 5 скликання)</t>
  </si>
  <si>
    <t>Програма сприяння залученню інвестицій та розвитку туристичного потенціалу м. Чернігова на 2007-2008 роки, затверджена рішенням міської ради від 27.02.2007 (14 сесія 5 скликання)</t>
  </si>
  <si>
    <t>180404</t>
  </si>
  <si>
    <t>Підтримка малого і середнього підприємництва</t>
  </si>
  <si>
    <t>180410</t>
  </si>
  <si>
    <t>Інші заходи, пов'язані з економічною діяльністю</t>
  </si>
  <si>
    <t>Управління освіти міської  ради</t>
  </si>
  <si>
    <t>Загальноосвітні школи (в т.ч. школа-дитячий садок), 
спеціалізовані школи, ліцеї, гімназії, колегіуми</t>
  </si>
  <si>
    <t>Програма підготовки документації підприємств, установ та організацій м. Чернігова для закладання до страхового фонду документації на період 2008-2010 років, затверджена рішенням міської ради від 20.03.2008 (26 сесія 5 скликання)</t>
  </si>
  <si>
    <t xml:space="preserve">Управління культури міської ради </t>
  </si>
  <si>
    <t>Палаци і будинки культури, клуби та інші заклади клубного типу </t>
  </si>
  <si>
    <t>250345</t>
  </si>
  <si>
    <t>250346</t>
  </si>
  <si>
    <t>250347</t>
  </si>
  <si>
    <t>250348</t>
  </si>
  <si>
    <t>250349</t>
  </si>
  <si>
    <t>250350</t>
  </si>
  <si>
    <t>250351</t>
  </si>
  <si>
    <t>Програма організації дорожнього руху на автомобільних дорогах, вулицях міста Чернігова на 2008-2011 роки, затверджена рішенням міської ради від 21.12.2007р.
(23 сесія 5 скликання) зі змінами (34 сесія 5 скликання)</t>
  </si>
  <si>
    <t xml:space="preserve">Програма централізованого водозабезпечення та водовідведення малоповерхової забудови у місті Чернігові на 2009-2017 роки, затверджена рішенням міської ради від 16.04.2008р. (27 сесія 5 скликання)) </t>
  </si>
  <si>
    <t>Цільова Програма освітлення міста Чернігова на 2008-2011 роки, затверджена рішенням міської ради від 21.11.2007р. (22 сесія 5 скликання)</t>
  </si>
  <si>
    <t>Програма розвитку малого підприємництва у м. Чернігові на 2009-2010 рр., затверджена рішенням міської ради від 12.12.2008р. (33 сесія 5 скликання)</t>
  </si>
  <si>
    <t>Міська Комплексна програма профілактики злочинності на 2006-2010 роки, затверджена рішенням міської ради від 23.12.2005р. (19 сесія 4 скликання), із змінами та доповненнями</t>
  </si>
  <si>
    <t>Програма відновлення та реконструкції дитячих та спортивних майданчиків на період 2009-2014 років, затверджена рішенням міської ради від 30.01.2009р. 
(34 сесія 5 скликання)</t>
  </si>
  <si>
    <t>Програма профілактики і лікування артеріальної гіпертензії, попередження смертності та інвалідності населення внаслідок серцево-судинних та судинно-мозкових захворювань у м. Чернігові на період до 2010 року, затверджена рішенням міської ради від 23.05.2008 (28 сесія 5 скликання)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</si>
  <si>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</si>
  <si>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</si>
  <si>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 тому числі</t>
  </si>
  <si>
    <t xml:space="preserve">Освіта, всього: </t>
  </si>
  <si>
    <t>210110</t>
  </si>
  <si>
    <t>Заходи з організації рятування на водах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</si>
  <si>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</si>
  <si>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080</t>
  </si>
  <si>
    <t>070304</t>
  </si>
  <si>
    <t>Спецiальнi загальноосвiтнi школи-iнтернати, школи та iншi заклади освiти для дiтей з вадами у фiзичному чи розумовому розвитку</t>
  </si>
  <si>
    <t>Внески органів влади Автономної Республіки Крим та органів місцевого самоврядування у статутні фонди суб’єктів підприємницької діяльності</t>
  </si>
  <si>
    <t>100203</t>
  </si>
  <si>
    <t xml:space="preserve">Благоустрій міст, сіл, селищ </t>
  </si>
  <si>
    <t xml:space="preserve">Міська програма поліпшення екологічного стану м.Чернігова на період 2011-2015 роки </t>
  </si>
  <si>
    <t xml:space="preserve">Програма централізованого водопостачання та водовідведення малоповерхової забудови у місті Чернігові на 2009-2017 роки, затверджена рішенням міської ради від 16.04.2008р. (27 сесія 5 скликання)) </t>
  </si>
  <si>
    <t>Програма відновлення та реконструкції дитячих ігрових та спортивних майданчиків на період 2009-2014 років, затверджена рішенням міської ради від 30.01.2009р. (34 сесія 5 скликання)</t>
  </si>
  <si>
    <t xml:space="preserve">Програма розвитку туристичної галузі й міжнародних відносин міста Чернігова та сприяння залученню інвестицій на 2011-2012 р.р. </t>
  </si>
  <si>
    <t xml:space="preserve">Програма створення і використання матеріальних резервів для запобігання, ліквідації надзвичайних ситуацій техногенного і природного характеру та їхніх наслідків у місті Чернігові на 2011-2015 роки, затверджена рішенням міської ради від 16.09.2010 р. (53 сесія 5 скликання) </t>
  </si>
  <si>
    <t>Програма підтримки громадських організацій інвалідів, ветеранів, багатодітних родин та Центру соціальної адаптації бездомних у м. Чернігові на 2011 рік, затверджена рішенням міської ради від 17.12.2010р. (3 сесія 6 скликання)</t>
  </si>
  <si>
    <t xml:space="preserve">Програма з охорони життя людей на водних об’єктах у місті Чернігові на 2011-2015 роки, затверджена рішенням міської ради від 16.09.2010 р. (53 сесія 5 скликання) </t>
  </si>
  <si>
    <t>081007</t>
  </si>
  <si>
    <t>Програми і централізовані заходи боротьби з туберкульозом</t>
  </si>
  <si>
    <t>Програма молодіжного житлового кредитування в м.Чернігові на 2006-2012 роки, затверджена рішенням міської ради від 30.06.2006р. (5 сесія 
5 скликання)</t>
  </si>
  <si>
    <t>Програма організації і проведення у 2011 році оплачуваних громадських робіт для незайнятого населення м. Чернігова, затверджена рішенням міської ради від 28.12.2010р. (4 сесія 
6 скликання)</t>
  </si>
  <si>
    <t>Програма "Енергозбереження в установах освіти м.Чернігова на 2010 - 2014 роки", затверджена рішенням міської ради від 29.04.2010 року 
(49 сесія 5 скликання) зі змінами</t>
  </si>
  <si>
    <t>Програма удосконалення системи організації харчування учнів загальноосвітніх навчальних закладів м. Чернігова на 2009-2011 роки, затверджена рішенням міської ради від 02.02.2009 року 
(34 сесія 5 скликання) зі змінами та доповненями</t>
  </si>
  <si>
    <t>Програма протидії захворюванню на туберкульоз у місті Чернігові у 2009-2011 роках, затверджена рішенням міської ради від 27.03.2009 року
(36 сесія 5 скликання)</t>
  </si>
  <si>
    <t>Програма організації дорожнього руху на автомобільних дорогах, вулицях міста Чернігова на 2008-2011 роки, затверджена рішенням міської ради від 21.12.2007р. (23 сесія 5 скликання) зі змінами і доповненнями</t>
  </si>
  <si>
    <t>Програма підтримки малого підприємництва у м. Чернігові на 2011-2012 рр., затверджена рішенням міської ради від 17.12.2010 року 
(3 сесія 6 скликання)</t>
  </si>
  <si>
    <t>Цільова Програма реконструкції (відновлення) покрівель житлових будинків міста Чернігова на 2009-2013 роки, затверджена рішенням міської ради від 30.01.2009р. (34 сесія 5 скликання))</t>
  </si>
  <si>
    <t>Програма модернізації та заміни ліфтів у житловому фонді міста Чернігова на 2008 - 2015 роки, затверджена рішенням міської ради від 26.06.2008р. (29 сесія 5 скликання)</t>
  </si>
  <si>
    <t>Надання пільгового довгострокового кредиту громадянам на будівництво (реконструкцію) та придбання житла (видатки на фінансування регіонального державного фонду сприяння молодіжному житловому будівництву)</t>
  </si>
  <si>
    <t>Видатки на запобігання та ліквідацію надзвичайних ситуацій та наслідків стихійного лиха </t>
  </si>
  <si>
    <t>130107</t>
  </si>
  <si>
    <t xml:space="preserve">Утримання та навчально-тренувальна робота дитячо-юнацьких спортивних шкіл </t>
  </si>
  <si>
    <t>Управління споживчого ринку та підприємництва міської ради</t>
  </si>
  <si>
    <t>235</t>
  </si>
  <si>
    <t>Управління стратегічного розвитку міста та туризму міської ради</t>
  </si>
  <si>
    <t>Заступник міського голови -
керуючий справами виконком</t>
  </si>
  <si>
    <t>С.Г. Віхров</t>
  </si>
  <si>
    <t>Зміни до переліку міських програм, які фінансуватимуться за рахунок коштів міського бюджету у 2011 році</t>
  </si>
  <si>
    <t>Додаток 4
до розпорядження міського голови
19 травня 2011 року №108-р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</si>
</sst>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1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  <font>
      <sz val="16"/>
      <name val="Times New Roman Cyr"/>
      <family val="1"/>
    </font>
    <font>
      <sz val="20"/>
      <name val="Times New Roman"/>
      <family val="1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4" fontId="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9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3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="75" zoomScaleNormal="64" zoomScaleSheetLayoutView="75" workbookViewId="0" topLeftCell="C1">
      <selection activeCell="E1" sqref="E1:G1"/>
    </sheetView>
  </sheetViews>
  <sheetFormatPr defaultColWidth="9.00390625" defaultRowHeight="12.75"/>
  <cols>
    <col min="1" max="1" width="9.25390625" style="3" bestFit="1" customWidth="1"/>
    <col min="2" max="2" width="50.75390625" style="3" customWidth="1"/>
    <col min="3" max="3" width="57.75390625" style="3" customWidth="1"/>
    <col min="4" max="4" width="20.75390625" style="3" customWidth="1"/>
    <col min="5" max="5" width="57.75390625" style="3" customWidth="1"/>
    <col min="6" max="7" width="21.75390625" style="3" customWidth="1"/>
    <col min="8" max="8" width="25.25390625" style="3" customWidth="1"/>
    <col min="9" max="16384" width="9.125" style="3" customWidth="1"/>
  </cols>
  <sheetData>
    <row r="1" spans="5:7" ht="99" customHeight="1">
      <c r="E1" s="76" t="s">
        <v>155</v>
      </c>
      <c r="F1" s="77"/>
      <c r="G1" s="77"/>
    </row>
    <row r="3" spans="1:7" ht="22.5" customHeight="1">
      <c r="A3" s="78" t="s">
        <v>154</v>
      </c>
      <c r="B3" s="78"/>
      <c r="C3" s="78"/>
      <c r="D3" s="78"/>
      <c r="E3" s="78"/>
      <c r="F3" s="78"/>
      <c r="G3" s="78"/>
    </row>
    <row r="4" spans="4:7" ht="21.75" customHeight="1">
      <c r="D4" s="4"/>
      <c r="F4" s="4"/>
      <c r="G4" s="4" t="s">
        <v>2</v>
      </c>
    </row>
    <row r="5" spans="1:7" s="6" customFormat="1" ht="18.75">
      <c r="A5" s="9" t="s">
        <v>3</v>
      </c>
      <c r="B5" s="79" t="s">
        <v>86</v>
      </c>
      <c r="C5" s="79" t="s">
        <v>4</v>
      </c>
      <c r="D5" s="79"/>
      <c r="E5" s="79" t="s">
        <v>5</v>
      </c>
      <c r="F5" s="79"/>
      <c r="G5" s="9" t="s">
        <v>6</v>
      </c>
    </row>
    <row r="6" spans="1:7" s="6" customFormat="1" ht="21" customHeight="1">
      <c r="A6" s="9" t="s">
        <v>0</v>
      </c>
      <c r="B6" s="79"/>
      <c r="C6" s="9" t="s">
        <v>7</v>
      </c>
      <c r="D6" s="9" t="s">
        <v>8</v>
      </c>
      <c r="E6" s="9" t="s">
        <v>7</v>
      </c>
      <c r="F6" s="9" t="s">
        <v>8</v>
      </c>
      <c r="G6" s="9" t="s">
        <v>8</v>
      </c>
    </row>
    <row r="7" spans="1:8" s="10" customFormat="1" ht="24.75" customHeight="1" hidden="1">
      <c r="A7" s="7" t="s">
        <v>9</v>
      </c>
      <c r="B7" s="8" t="s">
        <v>10</v>
      </c>
      <c r="C7" s="8"/>
      <c r="D7" s="37">
        <f>SUM(D12,D8,D10,D11,D14,D9,D13)</f>
        <v>1293684</v>
      </c>
      <c r="E7" s="9"/>
      <c r="F7" s="37">
        <f>SUM(F12,F8,F10,F11,F14,F9,F13)</f>
        <v>54500</v>
      </c>
      <c r="G7" s="37">
        <f>SUM(G12,G8,G10,G11,G14,G9,G13)</f>
        <v>1348184</v>
      </c>
      <c r="H7" s="39">
        <f>F7+D7</f>
        <v>1348184</v>
      </c>
    </row>
    <row r="8" spans="1:7" s="6" customFormat="1" ht="63" customHeight="1" hidden="1">
      <c r="A8" s="66" t="s">
        <v>16</v>
      </c>
      <c r="B8" s="67" t="s">
        <v>17</v>
      </c>
      <c r="C8" s="1" t="s">
        <v>18</v>
      </c>
      <c r="D8" s="34"/>
      <c r="E8" s="1" t="s">
        <v>18</v>
      </c>
      <c r="F8" s="34"/>
      <c r="G8" s="34">
        <f aca="true" t="shared" si="0" ref="G8:G35">D8+F8</f>
        <v>0</v>
      </c>
    </row>
    <row r="9" spans="1:7" s="6" customFormat="1" ht="63" hidden="1">
      <c r="A9" s="66"/>
      <c r="B9" s="67"/>
      <c r="C9" s="1" t="s">
        <v>107</v>
      </c>
      <c r="D9" s="35"/>
      <c r="E9" s="1"/>
      <c r="F9" s="34"/>
      <c r="G9" s="35"/>
    </row>
    <row r="10" spans="1:7" s="6" customFormat="1" ht="91.5" customHeight="1" hidden="1">
      <c r="A10" s="15" t="s">
        <v>33</v>
      </c>
      <c r="B10" s="16" t="s">
        <v>35</v>
      </c>
      <c r="C10" s="64" t="s">
        <v>132</v>
      </c>
      <c r="D10" s="35">
        <f>522888+78600-5000</f>
        <v>596488</v>
      </c>
      <c r="E10" s="40" t="s">
        <v>132</v>
      </c>
      <c r="F10" s="35">
        <f>5000+5000</f>
        <v>10000</v>
      </c>
      <c r="G10" s="35">
        <f t="shared" si="0"/>
        <v>606488</v>
      </c>
    </row>
    <row r="11" spans="1:7" s="6" customFormat="1" ht="39" customHeight="1" hidden="1">
      <c r="A11" s="15" t="s">
        <v>34</v>
      </c>
      <c r="B11" s="40" t="s">
        <v>36</v>
      </c>
      <c r="C11" s="64"/>
      <c r="D11" s="35">
        <v>69196</v>
      </c>
      <c r="E11" s="40"/>
      <c r="F11" s="34"/>
      <c r="G11" s="35">
        <f t="shared" si="0"/>
        <v>69196</v>
      </c>
    </row>
    <row r="12" spans="1:7" s="6" customFormat="1" ht="114" customHeight="1" hidden="1">
      <c r="A12" s="15" t="s">
        <v>11</v>
      </c>
      <c r="B12" s="40" t="s">
        <v>145</v>
      </c>
      <c r="C12" s="64" t="s">
        <v>136</v>
      </c>
      <c r="D12" s="35">
        <v>500000</v>
      </c>
      <c r="E12" s="64" t="s">
        <v>136</v>
      </c>
      <c r="F12" s="35">
        <v>41980</v>
      </c>
      <c r="G12" s="35">
        <f>D12+F12</f>
        <v>541980</v>
      </c>
    </row>
    <row r="13" spans="1:7" s="6" customFormat="1" ht="99" customHeight="1" hidden="1">
      <c r="A13" s="15">
        <v>250913</v>
      </c>
      <c r="B13" s="40" t="s">
        <v>120</v>
      </c>
      <c r="C13" s="64"/>
      <c r="D13" s="35">
        <v>30000</v>
      </c>
      <c r="E13" s="64"/>
      <c r="F13" s="35">
        <v>2520</v>
      </c>
      <c r="G13" s="35">
        <f>D13+F13</f>
        <v>32520</v>
      </c>
    </row>
    <row r="14" spans="1:7" s="6" customFormat="1" ht="88.5" customHeight="1" hidden="1">
      <c r="A14" s="59" t="s">
        <v>27</v>
      </c>
      <c r="B14" s="60" t="s">
        <v>28</v>
      </c>
      <c r="C14" s="43" t="s">
        <v>137</v>
      </c>
      <c r="D14" s="58">
        <f>100000-2000</f>
        <v>98000</v>
      </c>
      <c r="E14" s="55"/>
      <c r="F14" s="56"/>
      <c r="G14" s="58">
        <f t="shared" si="0"/>
        <v>98000</v>
      </c>
    </row>
    <row r="15" spans="1:7" s="61" customFormat="1" ht="18" customHeight="1">
      <c r="A15" s="7" t="s">
        <v>19</v>
      </c>
      <c r="B15" s="9" t="s">
        <v>38</v>
      </c>
      <c r="C15" s="14"/>
      <c r="D15" s="33">
        <f>D16+D22</f>
        <v>-16000</v>
      </c>
      <c r="E15" s="9"/>
      <c r="F15" s="33">
        <f>F16</f>
        <v>16000</v>
      </c>
      <c r="G15" s="33">
        <f t="shared" si="0"/>
        <v>0</v>
      </c>
    </row>
    <row r="16" spans="1:7" s="62" customFormat="1" ht="18.75" customHeight="1">
      <c r="A16" s="15" t="s">
        <v>73</v>
      </c>
      <c r="B16" s="16" t="s">
        <v>117</v>
      </c>
      <c r="C16" s="65" t="s">
        <v>138</v>
      </c>
      <c r="D16" s="35">
        <v>-16000</v>
      </c>
      <c r="E16" s="65" t="s">
        <v>138</v>
      </c>
      <c r="F16" s="35">
        <v>16000</v>
      </c>
      <c r="G16" s="35">
        <f>F16+D16</f>
        <v>0</v>
      </c>
    </row>
    <row r="17" spans="1:7" s="62" customFormat="1" ht="18.75" customHeight="1">
      <c r="A17" s="15"/>
      <c r="B17" s="41" t="s">
        <v>116</v>
      </c>
      <c r="C17" s="65"/>
      <c r="D17" s="42"/>
      <c r="E17" s="81"/>
      <c r="F17" s="35"/>
      <c r="G17" s="35"/>
    </row>
    <row r="18" spans="1:7" s="63" customFormat="1" ht="15.75" customHeight="1">
      <c r="A18" s="15" t="s">
        <v>79</v>
      </c>
      <c r="B18" s="16" t="s">
        <v>82</v>
      </c>
      <c r="C18" s="65"/>
      <c r="D18" s="35">
        <v>-16000</v>
      </c>
      <c r="E18" s="81"/>
      <c r="F18" s="35">
        <v>16000</v>
      </c>
      <c r="G18" s="35">
        <f t="shared" si="0"/>
        <v>0</v>
      </c>
    </row>
    <row r="19" spans="1:7" s="6" customFormat="1" ht="75" customHeight="1" hidden="1">
      <c r="A19" s="44" t="s">
        <v>80</v>
      </c>
      <c r="B19" s="54" t="s">
        <v>83</v>
      </c>
      <c r="C19" s="45"/>
      <c r="D19" s="48">
        <v>230064</v>
      </c>
      <c r="E19" s="45"/>
      <c r="F19" s="48">
        <v>1000000</v>
      </c>
      <c r="G19" s="48">
        <f t="shared" si="0"/>
        <v>1230064</v>
      </c>
    </row>
    <row r="20" spans="1:7" s="6" customFormat="1" ht="81" customHeight="1" hidden="1">
      <c r="A20" s="44" t="s">
        <v>122</v>
      </c>
      <c r="B20" s="46" t="s">
        <v>123</v>
      </c>
      <c r="C20" s="45" t="s">
        <v>138</v>
      </c>
      <c r="D20" s="47">
        <v>11341</v>
      </c>
      <c r="E20" s="72" t="s">
        <v>138</v>
      </c>
      <c r="F20" s="35">
        <v>50646</v>
      </c>
      <c r="G20" s="48">
        <f t="shared" si="0"/>
        <v>61987</v>
      </c>
    </row>
    <row r="21" spans="1:7" s="6" customFormat="1" ht="54" customHeight="1" hidden="1">
      <c r="A21" s="49" t="s">
        <v>147</v>
      </c>
      <c r="B21" s="50" t="s">
        <v>148</v>
      </c>
      <c r="C21" s="45"/>
      <c r="D21" s="35"/>
      <c r="E21" s="73"/>
      <c r="F21" s="35">
        <v>46319</v>
      </c>
      <c r="G21" s="48">
        <f t="shared" si="0"/>
        <v>46319</v>
      </c>
    </row>
    <row r="22" spans="1:7" s="6" customFormat="1" ht="18.75" hidden="1">
      <c r="A22" s="15" t="s">
        <v>73</v>
      </c>
      <c r="B22" s="16" t="s">
        <v>117</v>
      </c>
      <c r="C22" s="68"/>
      <c r="D22" s="69"/>
      <c r="E22" s="65" t="s">
        <v>139</v>
      </c>
      <c r="F22" s="35">
        <f>F25</f>
        <v>250000</v>
      </c>
      <c r="G22" s="35">
        <f t="shared" si="0"/>
        <v>250000</v>
      </c>
    </row>
    <row r="23" spans="1:7" s="6" customFormat="1" ht="18.75" hidden="1">
      <c r="A23" s="15"/>
      <c r="B23" s="41" t="s">
        <v>116</v>
      </c>
      <c r="C23" s="68"/>
      <c r="D23" s="70"/>
      <c r="E23" s="65"/>
      <c r="F23" s="35"/>
      <c r="G23" s="35"/>
    </row>
    <row r="24" spans="1:7" s="6" customFormat="1" ht="31.5" customHeight="1" hidden="1">
      <c r="A24" s="15" t="s">
        <v>81</v>
      </c>
      <c r="B24" s="16" t="s">
        <v>84</v>
      </c>
      <c r="C24" s="68"/>
      <c r="D24" s="70"/>
      <c r="E24" s="65"/>
      <c r="F24" s="35"/>
      <c r="G24" s="35">
        <f t="shared" si="0"/>
        <v>0</v>
      </c>
    </row>
    <row r="25" spans="1:7" s="6" customFormat="1" ht="74.25" customHeight="1" hidden="1">
      <c r="A25" s="15" t="s">
        <v>80</v>
      </c>
      <c r="B25" s="16" t="s">
        <v>83</v>
      </c>
      <c r="C25" s="68"/>
      <c r="D25" s="71"/>
      <c r="E25" s="65"/>
      <c r="F25" s="35">
        <v>250000</v>
      </c>
      <c r="G25" s="35">
        <f t="shared" si="0"/>
        <v>250000</v>
      </c>
    </row>
    <row r="26" spans="1:7" s="10" customFormat="1" ht="37.5" hidden="1">
      <c r="A26" s="7" t="s">
        <v>40</v>
      </c>
      <c r="B26" s="9" t="s">
        <v>39</v>
      </c>
      <c r="C26" s="14"/>
      <c r="D26" s="37">
        <f>SUM(D27)</f>
        <v>50000</v>
      </c>
      <c r="E26" s="21"/>
      <c r="F26" s="37">
        <f>SUM(F27)</f>
        <v>0</v>
      </c>
      <c r="G26" s="37">
        <f t="shared" si="0"/>
        <v>50000</v>
      </c>
    </row>
    <row r="27" spans="1:7" s="10" customFormat="1" ht="18.75" customHeight="1" hidden="1">
      <c r="A27" s="15" t="s">
        <v>74</v>
      </c>
      <c r="B27" s="16" t="s">
        <v>87</v>
      </c>
      <c r="C27" s="1" t="s">
        <v>78</v>
      </c>
      <c r="D27" s="35">
        <f>SUM(D28:D32)</f>
        <v>50000</v>
      </c>
      <c r="E27" s="9"/>
      <c r="F27" s="35">
        <f>SUM(F28:F32)</f>
        <v>0</v>
      </c>
      <c r="G27" s="34">
        <f t="shared" si="0"/>
        <v>50000</v>
      </c>
    </row>
    <row r="28" spans="1:7" s="19" customFormat="1" ht="94.5" hidden="1">
      <c r="A28" s="15" t="s">
        <v>64</v>
      </c>
      <c r="B28" s="16" t="s">
        <v>67</v>
      </c>
      <c r="C28" s="1" t="s">
        <v>113</v>
      </c>
      <c r="D28" s="34"/>
      <c r="E28" s="5"/>
      <c r="F28" s="36"/>
      <c r="G28" s="34">
        <f t="shared" si="0"/>
        <v>0</v>
      </c>
    </row>
    <row r="29" spans="1:7" s="19" customFormat="1" ht="18.75" hidden="1">
      <c r="A29" s="15" t="s">
        <v>65</v>
      </c>
      <c r="B29" s="16" t="s">
        <v>68</v>
      </c>
      <c r="C29" s="1"/>
      <c r="D29" s="34"/>
      <c r="E29" s="5"/>
      <c r="F29" s="36"/>
      <c r="G29" s="34">
        <f t="shared" si="0"/>
        <v>0</v>
      </c>
    </row>
    <row r="30" spans="1:7" s="19" customFormat="1" ht="37.5" hidden="1">
      <c r="A30" s="15" t="s">
        <v>70</v>
      </c>
      <c r="B30" s="16" t="s">
        <v>69</v>
      </c>
      <c r="C30" s="1"/>
      <c r="D30" s="34"/>
      <c r="E30" s="5"/>
      <c r="F30" s="36"/>
      <c r="G30" s="34">
        <f t="shared" si="0"/>
        <v>0</v>
      </c>
    </row>
    <row r="31" spans="1:7" s="19" customFormat="1" ht="78" customHeight="1" hidden="1">
      <c r="A31" s="15" t="s">
        <v>134</v>
      </c>
      <c r="B31" s="16" t="s">
        <v>135</v>
      </c>
      <c r="C31" s="40" t="s">
        <v>140</v>
      </c>
      <c r="D31" s="35">
        <v>50000</v>
      </c>
      <c r="E31" s="5"/>
      <c r="F31" s="36"/>
      <c r="G31" s="35">
        <f t="shared" si="0"/>
        <v>50000</v>
      </c>
    </row>
    <row r="32" spans="1:7" s="19" customFormat="1" ht="31.5" hidden="1">
      <c r="A32" s="11" t="s">
        <v>66</v>
      </c>
      <c r="B32" s="12" t="s">
        <v>71</v>
      </c>
      <c r="C32" s="1"/>
      <c r="D32" s="34"/>
      <c r="E32" s="5"/>
      <c r="F32" s="36"/>
      <c r="G32" s="34">
        <f t="shared" si="0"/>
        <v>0</v>
      </c>
    </row>
    <row r="33" spans="1:7" s="19" customFormat="1" ht="18.75" hidden="1">
      <c r="A33" s="7" t="s">
        <v>19</v>
      </c>
      <c r="B33" s="9" t="s">
        <v>95</v>
      </c>
      <c r="C33" s="1"/>
      <c r="D33" s="33">
        <f>D34+D35</f>
        <v>0</v>
      </c>
      <c r="E33" s="2"/>
      <c r="F33" s="33">
        <f>F34+F35</f>
        <v>0</v>
      </c>
      <c r="G33" s="36">
        <f t="shared" si="0"/>
        <v>0</v>
      </c>
    </row>
    <row r="34" spans="1:7" s="19" customFormat="1" ht="15.75" hidden="1">
      <c r="A34" s="11" t="s">
        <v>79</v>
      </c>
      <c r="B34" s="1" t="s">
        <v>82</v>
      </c>
      <c r="C34" s="74" t="s">
        <v>97</v>
      </c>
      <c r="D34" s="34"/>
      <c r="E34" s="5"/>
      <c r="F34" s="36"/>
      <c r="G34" s="34">
        <f t="shared" si="0"/>
        <v>0</v>
      </c>
    </row>
    <row r="35" spans="1:7" s="19" customFormat="1" ht="64.5" customHeight="1" hidden="1">
      <c r="A35" s="11" t="s">
        <v>80</v>
      </c>
      <c r="B35" s="1" t="s">
        <v>96</v>
      </c>
      <c r="C35" s="75"/>
      <c r="D35" s="34"/>
      <c r="E35" s="5"/>
      <c r="F35" s="36"/>
      <c r="G35" s="34">
        <f t="shared" si="0"/>
        <v>0</v>
      </c>
    </row>
    <row r="36" spans="1:7" s="10" customFormat="1" ht="59.25" customHeight="1" hidden="1">
      <c r="A36" s="7" t="s">
        <v>14</v>
      </c>
      <c r="B36" s="9" t="s">
        <v>15</v>
      </c>
      <c r="C36" s="14"/>
      <c r="D36" s="37">
        <f>D37+D38</f>
        <v>116140</v>
      </c>
      <c r="E36" s="21"/>
      <c r="F36" s="37">
        <f>SUM(F37)</f>
        <v>21700</v>
      </c>
      <c r="G36" s="37">
        <f aca="true" t="shared" si="1" ref="G36:G80">D36+F36</f>
        <v>137840</v>
      </c>
    </row>
    <row r="37" spans="1:7" s="6" customFormat="1" ht="114" customHeight="1" hidden="1">
      <c r="A37" s="15" t="s">
        <v>13</v>
      </c>
      <c r="B37" s="16" t="s">
        <v>146</v>
      </c>
      <c r="C37" s="40" t="s">
        <v>131</v>
      </c>
      <c r="D37" s="35">
        <v>36140</v>
      </c>
      <c r="E37" s="13"/>
      <c r="F37" s="35">
        <v>21700</v>
      </c>
      <c r="G37" s="35">
        <f t="shared" si="1"/>
        <v>57840</v>
      </c>
    </row>
    <row r="38" spans="1:7" s="6" customFormat="1" ht="81.75" customHeight="1" hidden="1">
      <c r="A38" s="15" t="s">
        <v>118</v>
      </c>
      <c r="B38" s="16" t="s">
        <v>119</v>
      </c>
      <c r="C38" s="40" t="s">
        <v>133</v>
      </c>
      <c r="D38" s="35">
        <v>80000</v>
      </c>
      <c r="E38" s="1"/>
      <c r="F38" s="34"/>
      <c r="G38" s="35">
        <f>D38+F38</f>
        <v>80000</v>
      </c>
    </row>
    <row r="39" spans="1:7" s="10" customFormat="1" ht="37.5" hidden="1">
      <c r="A39" s="7" t="s">
        <v>121</v>
      </c>
      <c r="B39" s="9" t="s">
        <v>23</v>
      </c>
      <c r="C39" s="14"/>
      <c r="D39" s="33">
        <f>SUM(D40:D55)</f>
        <v>830000</v>
      </c>
      <c r="E39" s="21"/>
      <c r="F39" s="37">
        <f>SUM(F41,F42,F43,F44,F45,F46,F52,F48,F49,F50,F51,F53,F54,F55)</f>
        <v>7762400</v>
      </c>
      <c r="G39" s="33">
        <f>D39+F39</f>
        <v>8592400</v>
      </c>
    </row>
    <row r="40" spans="1:7" s="10" customFormat="1" ht="93.75" hidden="1">
      <c r="A40" s="15" t="s">
        <v>125</v>
      </c>
      <c r="B40" s="16" t="s">
        <v>126</v>
      </c>
      <c r="C40" s="40" t="s">
        <v>141</v>
      </c>
      <c r="D40" s="35">
        <v>800000</v>
      </c>
      <c r="E40" s="21"/>
      <c r="F40" s="37"/>
      <c r="G40" s="35">
        <f t="shared" si="1"/>
        <v>800000</v>
      </c>
    </row>
    <row r="41" spans="1:7" s="6" customFormat="1" ht="63" hidden="1">
      <c r="A41" s="15" t="s">
        <v>41</v>
      </c>
      <c r="B41" s="16" t="s">
        <v>42</v>
      </c>
      <c r="C41" s="1"/>
      <c r="D41" s="34"/>
      <c r="E41" s="1" t="s">
        <v>89</v>
      </c>
      <c r="F41" s="34"/>
      <c r="G41" s="34">
        <f t="shared" si="1"/>
        <v>0</v>
      </c>
    </row>
    <row r="42" spans="1:7" s="6" customFormat="1" ht="63" hidden="1">
      <c r="A42" s="15" t="s">
        <v>41</v>
      </c>
      <c r="B42" s="16" t="s">
        <v>42</v>
      </c>
      <c r="C42" s="1"/>
      <c r="D42" s="34"/>
      <c r="E42" s="1" t="s">
        <v>108</v>
      </c>
      <c r="F42" s="34"/>
      <c r="G42" s="34">
        <f t="shared" si="1"/>
        <v>0</v>
      </c>
    </row>
    <row r="43" spans="1:7" s="6" customFormat="1" ht="63" hidden="1">
      <c r="A43" s="15" t="s">
        <v>41</v>
      </c>
      <c r="B43" s="16" t="s">
        <v>42</v>
      </c>
      <c r="C43" s="1"/>
      <c r="D43" s="34"/>
      <c r="E43" s="1" t="s">
        <v>112</v>
      </c>
      <c r="F43" s="34"/>
      <c r="G43" s="34">
        <f t="shared" si="1"/>
        <v>0</v>
      </c>
    </row>
    <row r="44" spans="1:7" s="6" customFormat="1" ht="75" hidden="1">
      <c r="A44" s="15">
        <v>150101</v>
      </c>
      <c r="B44" s="16" t="s">
        <v>42</v>
      </c>
      <c r="C44" s="1"/>
      <c r="D44" s="34"/>
      <c r="E44" s="40" t="s">
        <v>144</v>
      </c>
      <c r="F44" s="35">
        <v>600000</v>
      </c>
      <c r="G44" s="35">
        <f t="shared" si="1"/>
        <v>600000</v>
      </c>
    </row>
    <row r="45" spans="1:7" s="6" customFormat="1" ht="69" customHeight="1" hidden="1">
      <c r="A45" s="15" t="s">
        <v>41</v>
      </c>
      <c r="B45" s="16" t="s">
        <v>42</v>
      </c>
      <c r="C45" s="1"/>
      <c r="D45" s="34"/>
      <c r="E45" s="40" t="s">
        <v>109</v>
      </c>
      <c r="F45" s="35">
        <v>1000000</v>
      </c>
      <c r="G45" s="35">
        <f t="shared" si="1"/>
        <v>1000000</v>
      </c>
    </row>
    <row r="46" spans="1:7" s="6" customFormat="1" ht="93.75" hidden="1">
      <c r="A46" s="15">
        <v>180409</v>
      </c>
      <c r="B46" s="16" t="s">
        <v>124</v>
      </c>
      <c r="C46" s="1"/>
      <c r="D46" s="34"/>
      <c r="E46" s="40" t="s">
        <v>141</v>
      </c>
      <c r="F46" s="35">
        <v>500000</v>
      </c>
      <c r="G46" s="35">
        <f t="shared" si="1"/>
        <v>500000</v>
      </c>
    </row>
    <row r="47" spans="1:7" s="6" customFormat="1" ht="78" customHeight="1" hidden="1">
      <c r="A47" s="15" t="s">
        <v>118</v>
      </c>
      <c r="B47" s="16" t="s">
        <v>119</v>
      </c>
      <c r="C47" s="40" t="s">
        <v>133</v>
      </c>
      <c r="D47" s="35">
        <v>30000</v>
      </c>
      <c r="E47" s="40"/>
      <c r="F47" s="35"/>
      <c r="G47" s="35">
        <f t="shared" si="1"/>
        <v>30000</v>
      </c>
    </row>
    <row r="48" spans="1:7" s="6" customFormat="1" ht="37.5" hidden="1">
      <c r="A48" s="15" t="s">
        <v>47</v>
      </c>
      <c r="B48" s="40" t="s">
        <v>52</v>
      </c>
      <c r="C48" s="1"/>
      <c r="D48" s="34"/>
      <c r="E48" s="64" t="s">
        <v>127</v>
      </c>
      <c r="F48" s="35">
        <v>1090300</v>
      </c>
      <c r="G48" s="35">
        <f>D48+F48</f>
        <v>1090300</v>
      </c>
    </row>
    <row r="49" spans="1:7" s="6" customFormat="1" ht="22.5" customHeight="1" hidden="1">
      <c r="A49" s="15" t="s">
        <v>48</v>
      </c>
      <c r="B49" s="40" t="s">
        <v>53</v>
      </c>
      <c r="C49" s="1"/>
      <c r="D49" s="34"/>
      <c r="E49" s="64"/>
      <c r="F49" s="35">
        <v>2499000</v>
      </c>
      <c r="G49" s="35">
        <f>D49+F49</f>
        <v>2499000</v>
      </c>
    </row>
    <row r="50" spans="1:7" s="6" customFormat="1" ht="36" customHeight="1" hidden="1">
      <c r="A50" s="15" t="s">
        <v>49</v>
      </c>
      <c r="B50" s="40" t="s">
        <v>54</v>
      </c>
      <c r="C50" s="1"/>
      <c r="D50" s="34"/>
      <c r="E50" s="64"/>
      <c r="F50" s="35">
        <v>766000</v>
      </c>
      <c r="G50" s="35">
        <f>D50+F50</f>
        <v>766000</v>
      </c>
    </row>
    <row r="51" spans="1:7" s="6" customFormat="1" ht="27" customHeight="1" hidden="1">
      <c r="A51" s="15" t="s">
        <v>50</v>
      </c>
      <c r="B51" s="40" t="s">
        <v>55</v>
      </c>
      <c r="C51" s="1"/>
      <c r="D51" s="34"/>
      <c r="E51" s="64"/>
      <c r="F51" s="35">
        <v>50000</v>
      </c>
      <c r="G51" s="35">
        <f>D51+F51</f>
        <v>50000</v>
      </c>
    </row>
    <row r="52" spans="1:7" s="6" customFormat="1" ht="47.25" hidden="1">
      <c r="A52" s="11" t="s">
        <v>51</v>
      </c>
      <c r="B52" s="12" t="s">
        <v>75</v>
      </c>
      <c r="C52" s="1"/>
      <c r="D52" s="34"/>
      <c r="E52" s="24"/>
      <c r="F52" s="35"/>
      <c r="G52" s="35">
        <f t="shared" si="1"/>
        <v>0</v>
      </c>
    </row>
    <row r="53" spans="1:7" s="6" customFormat="1" ht="96" customHeight="1" hidden="1">
      <c r="A53" s="83" t="s">
        <v>114</v>
      </c>
      <c r="B53" s="86" t="s">
        <v>115</v>
      </c>
      <c r="C53" s="1"/>
      <c r="D53" s="34"/>
      <c r="E53" s="40" t="s">
        <v>129</v>
      </c>
      <c r="F53" s="35">
        <v>400000</v>
      </c>
      <c r="G53" s="35">
        <f>D53+F53</f>
        <v>400000</v>
      </c>
    </row>
    <row r="54" spans="1:7" s="6" customFormat="1" ht="96.75" customHeight="1" hidden="1">
      <c r="A54" s="84"/>
      <c r="B54" s="87"/>
      <c r="C54" s="1"/>
      <c r="D54" s="34"/>
      <c r="E54" s="40" t="s">
        <v>128</v>
      </c>
      <c r="F54" s="35">
        <v>457100</v>
      </c>
      <c r="G54" s="35">
        <f>D54+F54</f>
        <v>457100</v>
      </c>
    </row>
    <row r="55" spans="1:7" s="6" customFormat="1" ht="78" customHeight="1" hidden="1">
      <c r="A55" s="85"/>
      <c r="B55" s="88"/>
      <c r="C55" s="1"/>
      <c r="D55" s="34"/>
      <c r="E55" s="40" t="s">
        <v>144</v>
      </c>
      <c r="F55" s="35">
        <v>400000</v>
      </c>
      <c r="G55" s="35">
        <f>D55+F55</f>
        <v>400000</v>
      </c>
    </row>
    <row r="56" spans="1:7" s="10" customFormat="1" ht="37.5" hidden="1">
      <c r="A56" s="7" t="s">
        <v>12</v>
      </c>
      <c r="B56" s="9" t="s">
        <v>149</v>
      </c>
      <c r="C56" s="14"/>
      <c r="D56" s="37">
        <f>SUM(D57:D68)</f>
        <v>30000</v>
      </c>
      <c r="E56" s="21"/>
      <c r="F56" s="37">
        <f>SUM(F57)</f>
        <v>0</v>
      </c>
      <c r="G56" s="37">
        <f t="shared" si="1"/>
        <v>30000</v>
      </c>
    </row>
    <row r="57" spans="1:7" s="6" customFormat="1" ht="78" customHeight="1" hidden="1">
      <c r="A57" s="15" t="s">
        <v>91</v>
      </c>
      <c r="B57" s="16" t="s">
        <v>92</v>
      </c>
      <c r="C57" s="43" t="s">
        <v>142</v>
      </c>
      <c r="D57" s="35">
        <v>30000</v>
      </c>
      <c r="E57" s="13"/>
      <c r="F57" s="34"/>
      <c r="G57" s="35">
        <f t="shared" si="1"/>
        <v>30000</v>
      </c>
    </row>
    <row r="58" spans="1:7" s="10" customFormat="1" ht="18.75" customHeight="1" hidden="1">
      <c r="A58" s="7" t="s">
        <v>29</v>
      </c>
      <c r="B58" s="9" t="s">
        <v>30</v>
      </c>
      <c r="C58" s="28" t="s">
        <v>88</v>
      </c>
      <c r="D58" s="33">
        <f>SUM(D59,D60)</f>
        <v>0</v>
      </c>
      <c r="E58" s="9"/>
      <c r="F58" s="33">
        <f>SUM(F59,F60)</f>
        <v>0</v>
      </c>
      <c r="G58" s="34">
        <f t="shared" si="1"/>
        <v>0</v>
      </c>
    </row>
    <row r="59" spans="1:7" s="6" customFormat="1" ht="63" customHeight="1" hidden="1">
      <c r="A59" s="11" t="s">
        <v>31</v>
      </c>
      <c r="B59" s="12" t="s">
        <v>32</v>
      </c>
      <c r="C59" s="28" t="s">
        <v>88</v>
      </c>
      <c r="D59" s="34"/>
      <c r="E59" s="13"/>
      <c r="F59" s="34"/>
      <c r="G59" s="34">
        <f t="shared" si="1"/>
        <v>0</v>
      </c>
    </row>
    <row r="60" spans="1:7" s="18" customFormat="1" ht="47.25" customHeight="1" hidden="1">
      <c r="A60" s="15" t="s">
        <v>72</v>
      </c>
      <c r="B60" s="16" t="s">
        <v>85</v>
      </c>
      <c r="C60" s="28" t="s">
        <v>88</v>
      </c>
      <c r="D60" s="35">
        <f>SUM(D61:D63)</f>
        <v>0</v>
      </c>
      <c r="E60" s="17"/>
      <c r="F60" s="35"/>
      <c r="G60" s="34">
        <f t="shared" si="1"/>
        <v>0</v>
      </c>
    </row>
    <row r="61" spans="1:7" s="6" customFormat="1" ht="15.75" customHeight="1" hidden="1">
      <c r="A61" s="11" t="s">
        <v>31</v>
      </c>
      <c r="B61" s="12" t="s">
        <v>32</v>
      </c>
      <c r="C61" s="28" t="s">
        <v>88</v>
      </c>
      <c r="D61" s="34"/>
      <c r="E61" s="13"/>
      <c r="F61" s="34"/>
      <c r="G61" s="34">
        <f t="shared" si="1"/>
        <v>0</v>
      </c>
    </row>
    <row r="62" spans="1:7" s="6" customFormat="1" ht="31.5" customHeight="1" hidden="1">
      <c r="A62" s="11" t="s">
        <v>60</v>
      </c>
      <c r="B62" s="12" t="s">
        <v>62</v>
      </c>
      <c r="C62" s="28" t="s">
        <v>88</v>
      </c>
      <c r="D62" s="34"/>
      <c r="E62" s="13"/>
      <c r="F62" s="34"/>
      <c r="G62" s="34">
        <f t="shared" si="1"/>
        <v>0</v>
      </c>
    </row>
    <row r="63" spans="1:7" s="6" customFormat="1" ht="15.75" customHeight="1" hidden="1">
      <c r="A63" s="11" t="s">
        <v>61</v>
      </c>
      <c r="B63" s="12" t="s">
        <v>63</v>
      </c>
      <c r="C63" s="28" t="s">
        <v>88</v>
      </c>
      <c r="D63" s="34"/>
      <c r="E63" s="13"/>
      <c r="F63" s="34"/>
      <c r="G63" s="34">
        <f t="shared" si="1"/>
        <v>0</v>
      </c>
    </row>
    <row r="64" spans="1:7" s="18" customFormat="1" ht="37.5" customHeight="1" hidden="1">
      <c r="A64" s="7" t="s">
        <v>56</v>
      </c>
      <c r="B64" s="9" t="s">
        <v>76</v>
      </c>
      <c r="C64" s="28" t="s">
        <v>88</v>
      </c>
      <c r="D64" s="33">
        <f>SUM(D65)</f>
        <v>0</v>
      </c>
      <c r="E64" s="17"/>
      <c r="F64" s="33">
        <f>SUM(F65)</f>
        <v>0</v>
      </c>
      <c r="G64" s="34">
        <f t="shared" si="1"/>
        <v>0</v>
      </c>
    </row>
    <row r="65" spans="1:7" s="6" customFormat="1" ht="63" customHeight="1" hidden="1">
      <c r="A65" s="11" t="s">
        <v>57</v>
      </c>
      <c r="B65" s="12" t="s">
        <v>58</v>
      </c>
      <c r="C65" s="28" t="s">
        <v>88</v>
      </c>
      <c r="D65" s="34"/>
      <c r="E65" s="12" t="s">
        <v>59</v>
      </c>
      <c r="F65" s="34"/>
      <c r="G65" s="34">
        <f t="shared" si="1"/>
        <v>0</v>
      </c>
    </row>
    <row r="66" spans="1:7" s="18" customFormat="1" ht="37.5" customHeight="1" hidden="1">
      <c r="A66" s="7" t="s">
        <v>43</v>
      </c>
      <c r="B66" s="9" t="s">
        <v>44</v>
      </c>
      <c r="C66" s="28" t="s">
        <v>88</v>
      </c>
      <c r="D66" s="33">
        <f>SUM(D67)</f>
        <v>0</v>
      </c>
      <c r="E66" s="17"/>
      <c r="F66" s="33">
        <f>SUM(F67)</f>
        <v>0</v>
      </c>
      <c r="G66" s="34">
        <f t="shared" si="1"/>
        <v>0</v>
      </c>
    </row>
    <row r="67" spans="1:7" s="6" customFormat="1" ht="47.25" customHeight="1" hidden="1">
      <c r="A67" s="11" t="s">
        <v>45</v>
      </c>
      <c r="B67" s="12" t="s">
        <v>46</v>
      </c>
      <c r="C67" s="28" t="s">
        <v>88</v>
      </c>
      <c r="D67" s="34"/>
      <c r="E67" s="13"/>
      <c r="F67" s="34"/>
      <c r="G67" s="34">
        <f t="shared" si="1"/>
        <v>0</v>
      </c>
    </row>
    <row r="68" spans="1:7" s="6" customFormat="1" ht="52.5" customHeight="1" hidden="1">
      <c r="A68" s="11" t="s">
        <v>93</v>
      </c>
      <c r="B68" s="12" t="s">
        <v>94</v>
      </c>
      <c r="C68" s="1" t="s">
        <v>110</v>
      </c>
      <c r="D68" s="34"/>
      <c r="E68" s="13"/>
      <c r="F68" s="34"/>
      <c r="G68" s="34">
        <f t="shared" si="1"/>
        <v>0</v>
      </c>
    </row>
    <row r="69" spans="1:7" s="6" customFormat="1" ht="21.75" customHeight="1" hidden="1">
      <c r="A69" s="7" t="s">
        <v>29</v>
      </c>
      <c r="B69" s="9" t="s">
        <v>98</v>
      </c>
      <c r="C69" s="27"/>
      <c r="D69" s="33">
        <f>D70+D71+D72</f>
        <v>0</v>
      </c>
      <c r="E69" s="2"/>
      <c r="F69" s="33">
        <f>F70+F71+F72</f>
        <v>0</v>
      </c>
      <c r="G69" s="33">
        <f t="shared" si="1"/>
        <v>0</v>
      </c>
    </row>
    <row r="70" spans="1:7" s="6" customFormat="1" ht="21.75" customHeight="1" hidden="1">
      <c r="A70" s="11">
        <v>110201</v>
      </c>
      <c r="B70" s="12" t="s">
        <v>32</v>
      </c>
      <c r="C70" s="74" t="s">
        <v>97</v>
      </c>
      <c r="D70" s="34"/>
      <c r="E70" s="13"/>
      <c r="F70" s="34"/>
      <c r="G70" s="34">
        <f t="shared" si="1"/>
        <v>0</v>
      </c>
    </row>
    <row r="71" spans="1:7" s="6" customFormat="1" ht="33.75" customHeight="1" hidden="1">
      <c r="A71" s="11" t="s">
        <v>60</v>
      </c>
      <c r="B71" s="12" t="s">
        <v>99</v>
      </c>
      <c r="C71" s="82"/>
      <c r="D71" s="34"/>
      <c r="E71" s="13"/>
      <c r="F71" s="34"/>
      <c r="G71" s="34">
        <f t="shared" si="1"/>
        <v>0</v>
      </c>
    </row>
    <row r="72" spans="1:7" s="6" customFormat="1" ht="21.75" customHeight="1" hidden="1">
      <c r="A72" s="11">
        <v>110205</v>
      </c>
      <c r="B72" s="12" t="s">
        <v>63</v>
      </c>
      <c r="C72" s="75"/>
      <c r="D72" s="34"/>
      <c r="E72" s="13"/>
      <c r="F72" s="34"/>
      <c r="G72" s="34">
        <f t="shared" si="1"/>
        <v>0</v>
      </c>
    </row>
    <row r="73" spans="1:7" s="10" customFormat="1" ht="37.5" hidden="1">
      <c r="A73" s="7" t="s">
        <v>26</v>
      </c>
      <c r="B73" s="9" t="s">
        <v>25</v>
      </c>
      <c r="C73" s="14"/>
      <c r="D73" s="33">
        <f>SUM(D74)</f>
        <v>0</v>
      </c>
      <c r="E73" s="9"/>
      <c r="F73" s="33">
        <f>SUM(F74)</f>
        <v>0</v>
      </c>
      <c r="G73" s="33">
        <f t="shared" si="1"/>
        <v>0</v>
      </c>
    </row>
    <row r="74" spans="1:7" s="6" customFormat="1" ht="63" hidden="1">
      <c r="A74" s="11" t="s">
        <v>27</v>
      </c>
      <c r="B74" s="12" t="s">
        <v>28</v>
      </c>
      <c r="C74" s="1" t="s">
        <v>90</v>
      </c>
      <c r="D74" s="34"/>
      <c r="E74" s="13"/>
      <c r="F74" s="34"/>
      <c r="G74" s="34">
        <f t="shared" si="1"/>
        <v>0</v>
      </c>
    </row>
    <row r="75" spans="1:7" s="10" customFormat="1" ht="36.75" customHeight="1" hidden="1">
      <c r="A75" s="7" t="s">
        <v>43</v>
      </c>
      <c r="B75" s="9" t="s">
        <v>44</v>
      </c>
      <c r="C75" s="9"/>
      <c r="D75" s="33">
        <f>D76</f>
        <v>0</v>
      </c>
      <c r="E75" s="9"/>
      <c r="F75" s="33">
        <f>F76</f>
        <v>4000000</v>
      </c>
      <c r="G75" s="33">
        <f>D75+F75</f>
        <v>4000000</v>
      </c>
    </row>
    <row r="76" spans="1:7" s="6" customFormat="1" ht="79.5" customHeight="1" hidden="1">
      <c r="A76" s="15" t="s">
        <v>41</v>
      </c>
      <c r="B76" s="16" t="s">
        <v>42</v>
      </c>
      <c r="C76" s="1"/>
      <c r="D76" s="34"/>
      <c r="E76" s="40" t="s">
        <v>143</v>
      </c>
      <c r="F76" s="35">
        <v>4000000</v>
      </c>
      <c r="G76" s="35">
        <f>D76+F76</f>
        <v>4000000</v>
      </c>
    </row>
    <row r="77" spans="1:7" s="6" customFormat="1" ht="33.75" customHeight="1" hidden="1">
      <c r="A77" s="7" t="s">
        <v>26</v>
      </c>
      <c r="B77" s="9" t="s">
        <v>25</v>
      </c>
      <c r="C77" s="1"/>
      <c r="D77" s="2">
        <f>D78</f>
        <v>14324.83</v>
      </c>
      <c r="E77" s="1"/>
      <c r="F77" s="34"/>
      <c r="G77" s="2">
        <f>D77+F77</f>
        <v>14324.83</v>
      </c>
    </row>
    <row r="78" spans="1:7" s="6" customFormat="1" ht="60" customHeight="1" hidden="1">
      <c r="A78" s="15" t="s">
        <v>27</v>
      </c>
      <c r="B78" s="16" t="s">
        <v>28</v>
      </c>
      <c r="C78" s="16" t="s">
        <v>130</v>
      </c>
      <c r="D78" s="51">
        <v>14324.83</v>
      </c>
      <c r="E78" s="1"/>
      <c r="F78" s="34"/>
      <c r="G78" s="51">
        <f>D78+F78</f>
        <v>14324.83</v>
      </c>
    </row>
    <row r="79" spans="1:7" s="6" customFormat="1" ht="30.75" customHeight="1" hidden="1">
      <c r="A79" s="11" t="s">
        <v>50</v>
      </c>
      <c r="B79" s="1" t="s">
        <v>55</v>
      </c>
      <c r="C79" s="1"/>
      <c r="D79" s="34"/>
      <c r="E79" s="1"/>
      <c r="F79" s="34"/>
      <c r="G79" s="53">
        <f t="shared" si="1"/>
        <v>0</v>
      </c>
    </row>
    <row r="80" spans="1:7" s="10" customFormat="1" ht="18.75" hidden="1">
      <c r="A80" s="7" t="s">
        <v>37</v>
      </c>
      <c r="B80" s="8" t="s">
        <v>20</v>
      </c>
      <c r="C80" s="8"/>
      <c r="D80" s="33">
        <f>SUM(D81,D82)+D90</f>
        <v>0</v>
      </c>
      <c r="E80" s="8"/>
      <c r="F80" s="33">
        <f>SUM(F81,F82)</f>
        <v>0</v>
      </c>
      <c r="G80" s="2">
        <f t="shared" si="1"/>
        <v>0</v>
      </c>
    </row>
    <row r="81" spans="1:7" s="6" customFormat="1" ht="63" hidden="1">
      <c r="A81" s="11" t="s">
        <v>21</v>
      </c>
      <c r="B81" s="1" t="s">
        <v>22</v>
      </c>
      <c r="C81" s="1" t="s">
        <v>111</v>
      </c>
      <c r="D81" s="34">
        <v>0</v>
      </c>
      <c r="E81" s="12"/>
      <c r="F81" s="34"/>
      <c r="G81" s="53">
        <f aca="true" t="shared" si="2" ref="G81:G90">D81+F81</f>
        <v>0</v>
      </c>
    </row>
    <row r="82" spans="1:7" s="6" customFormat="1" ht="47.25" hidden="1">
      <c r="A82" s="11" t="s">
        <v>100</v>
      </c>
      <c r="B82" s="1" t="s">
        <v>22</v>
      </c>
      <c r="C82" s="1"/>
      <c r="D82" s="34">
        <f>SUM(D83,D86)</f>
        <v>0</v>
      </c>
      <c r="E82" s="12"/>
      <c r="F82" s="34"/>
      <c r="G82" s="53">
        <f t="shared" si="2"/>
        <v>0</v>
      </c>
    </row>
    <row r="83" spans="1:7" s="6" customFormat="1" ht="15.75" customHeight="1" hidden="1">
      <c r="A83" s="11" t="s">
        <v>101</v>
      </c>
      <c r="B83" s="1" t="s">
        <v>22</v>
      </c>
      <c r="C83" s="67" t="s">
        <v>24</v>
      </c>
      <c r="D83" s="34">
        <f>D84+D85</f>
        <v>0</v>
      </c>
      <c r="E83" s="12"/>
      <c r="F83" s="34"/>
      <c r="G83" s="53">
        <f t="shared" si="2"/>
        <v>0</v>
      </c>
    </row>
    <row r="84" spans="1:7" s="6" customFormat="1" ht="15.75" customHeight="1" hidden="1">
      <c r="A84" s="11" t="s">
        <v>102</v>
      </c>
      <c r="B84" s="1" t="s">
        <v>22</v>
      </c>
      <c r="C84" s="67"/>
      <c r="D84" s="34"/>
      <c r="E84" s="12"/>
      <c r="F84" s="34"/>
      <c r="G84" s="53">
        <f t="shared" si="2"/>
        <v>0</v>
      </c>
    </row>
    <row r="85" spans="1:7" s="6" customFormat="1" ht="15.75" customHeight="1" hidden="1">
      <c r="A85" s="11" t="s">
        <v>103</v>
      </c>
      <c r="B85" s="1" t="s">
        <v>22</v>
      </c>
      <c r="C85" s="67"/>
      <c r="D85" s="34"/>
      <c r="E85" s="25"/>
      <c r="F85" s="34"/>
      <c r="G85" s="53">
        <f t="shared" si="2"/>
        <v>0</v>
      </c>
    </row>
    <row r="86" spans="1:7" s="6" customFormat="1" ht="15.75" customHeight="1" hidden="1">
      <c r="A86" s="11" t="s">
        <v>104</v>
      </c>
      <c r="B86" s="1" t="s">
        <v>22</v>
      </c>
      <c r="C86" s="67" t="s">
        <v>77</v>
      </c>
      <c r="D86" s="34">
        <f>D87+D88</f>
        <v>0</v>
      </c>
      <c r="E86" s="12"/>
      <c r="F86" s="34"/>
      <c r="G86" s="53">
        <f t="shared" si="2"/>
        <v>0</v>
      </c>
    </row>
    <row r="87" spans="1:7" s="6" customFormat="1" ht="15.75" customHeight="1" hidden="1">
      <c r="A87" s="11" t="s">
        <v>105</v>
      </c>
      <c r="B87" s="1" t="s">
        <v>22</v>
      </c>
      <c r="C87" s="67"/>
      <c r="D87" s="34"/>
      <c r="E87" s="12"/>
      <c r="F87" s="34"/>
      <c r="G87" s="53">
        <f t="shared" si="2"/>
        <v>0</v>
      </c>
    </row>
    <row r="88" spans="1:7" s="6" customFormat="1" ht="15.75" customHeight="1" hidden="1">
      <c r="A88" s="11" t="s">
        <v>106</v>
      </c>
      <c r="B88" s="1" t="s">
        <v>22</v>
      </c>
      <c r="C88" s="67"/>
      <c r="D88" s="34"/>
      <c r="E88" s="12"/>
      <c r="F88" s="34"/>
      <c r="G88" s="53">
        <f t="shared" si="2"/>
        <v>0</v>
      </c>
    </row>
    <row r="89" spans="1:7" s="6" customFormat="1" ht="60" customHeight="1" hidden="1">
      <c r="A89" s="11" t="s">
        <v>21</v>
      </c>
      <c r="B89" s="1" t="s">
        <v>22</v>
      </c>
      <c r="C89" s="12" t="s">
        <v>78</v>
      </c>
      <c r="D89" s="34">
        <v>0</v>
      </c>
      <c r="E89" s="12"/>
      <c r="F89" s="34"/>
      <c r="G89" s="53">
        <f t="shared" si="2"/>
        <v>0</v>
      </c>
    </row>
    <row r="90" spans="1:7" s="6" customFormat="1" ht="69.75" customHeight="1" hidden="1">
      <c r="A90" s="11" t="s">
        <v>21</v>
      </c>
      <c r="B90" s="1" t="s">
        <v>22</v>
      </c>
      <c r="C90" s="1" t="s">
        <v>107</v>
      </c>
      <c r="D90" s="34"/>
      <c r="E90" s="12"/>
      <c r="F90" s="34"/>
      <c r="G90" s="53">
        <f t="shared" si="2"/>
        <v>0</v>
      </c>
    </row>
    <row r="91" spans="1:7" s="6" customFormat="1" ht="33.75" customHeight="1" hidden="1">
      <c r="A91" s="7" t="s">
        <v>150</v>
      </c>
      <c r="B91" s="9" t="s">
        <v>151</v>
      </c>
      <c r="C91" s="1"/>
      <c r="D91" s="2">
        <f>D92</f>
        <v>135675.17</v>
      </c>
      <c r="E91" s="1"/>
      <c r="F91" s="34"/>
      <c r="G91" s="2">
        <f>D91+F91</f>
        <v>135675.17</v>
      </c>
    </row>
    <row r="92" spans="1:7" s="6" customFormat="1" ht="60" customHeight="1" hidden="1">
      <c r="A92" s="15" t="s">
        <v>27</v>
      </c>
      <c r="B92" s="16" t="s">
        <v>28</v>
      </c>
      <c r="C92" s="16" t="s">
        <v>130</v>
      </c>
      <c r="D92" s="51">
        <v>135675.17</v>
      </c>
      <c r="E92" s="1"/>
      <c r="F92" s="34"/>
      <c r="G92" s="51">
        <f>D92+F92</f>
        <v>135675.17</v>
      </c>
    </row>
    <row r="93" spans="1:8" s="23" customFormat="1" ht="20.25" hidden="1">
      <c r="A93" s="20"/>
      <c r="B93" s="21" t="s">
        <v>1</v>
      </c>
      <c r="C93" s="22"/>
      <c r="D93" s="52">
        <f>D7+D15+D36+D39+D56+D73+D75+D80+D33+D69+D26+D77+D91</f>
        <v>2453824</v>
      </c>
      <c r="E93" s="22"/>
      <c r="F93" s="52">
        <f>F7+F15+F36+F39+F56+F73+F75+F80+F33+F69+F26+F77+F91</f>
        <v>11854600</v>
      </c>
      <c r="G93" s="52">
        <f>G7+G15+G36+G39+G56+G73+G75+G80+G33+G69+G26+G77+G91</f>
        <v>14308424</v>
      </c>
      <c r="H93" s="26">
        <f>G7+G36+G39+G56+G73+G75+G80+G26+G15+G77+G92</f>
        <v>14308424</v>
      </c>
    </row>
    <row r="94" ht="15.75">
      <c r="H94" s="29">
        <f>F93+D93</f>
        <v>14308424</v>
      </c>
    </row>
    <row r="96" spans="1:25" s="32" customFormat="1" ht="93" customHeight="1">
      <c r="A96" s="80" t="s">
        <v>152</v>
      </c>
      <c r="B96" s="80"/>
      <c r="C96" s="30"/>
      <c r="D96" s="30"/>
      <c r="G96" s="57" t="s">
        <v>153</v>
      </c>
      <c r="H96" s="38"/>
      <c r="I96" s="30"/>
      <c r="J96" s="30"/>
      <c r="K96" s="30"/>
      <c r="L96" s="30"/>
      <c r="M96" s="30"/>
      <c r="N96" s="30"/>
      <c r="O96" s="30"/>
      <c r="P96" s="30"/>
      <c r="S96" s="31"/>
      <c r="T96" s="31"/>
      <c r="U96" s="31"/>
      <c r="V96" s="31"/>
      <c r="W96" s="31"/>
      <c r="X96" s="31"/>
      <c r="Y96" s="31"/>
    </row>
  </sheetData>
  <mergeCells count="24">
    <mergeCell ref="A96:B96"/>
    <mergeCell ref="C16:C18"/>
    <mergeCell ref="E16:E18"/>
    <mergeCell ref="C83:C85"/>
    <mergeCell ref="C86:C88"/>
    <mergeCell ref="C70:C72"/>
    <mergeCell ref="A53:A55"/>
    <mergeCell ref="B53:B55"/>
    <mergeCell ref="E1:G1"/>
    <mergeCell ref="C10:C11"/>
    <mergeCell ref="A3:G3"/>
    <mergeCell ref="B5:B6"/>
    <mergeCell ref="C5:D5"/>
    <mergeCell ref="E5:F5"/>
    <mergeCell ref="E12:E13"/>
    <mergeCell ref="E48:E51"/>
    <mergeCell ref="E22:E25"/>
    <mergeCell ref="A8:A9"/>
    <mergeCell ref="B8:B9"/>
    <mergeCell ref="C12:C13"/>
    <mergeCell ref="C22:C25"/>
    <mergeCell ref="D22:D25"/>
    <mergeCell ref="E20:E21"/>
    <mergeCell ref="C34:C35"/>
  </mergeCells>
  <printOptions horizontalCentered="1"/>
  <pageMargins left="0.1968503937007874" right="0.1968503937007874" top="1.3779527559055118" bottom="0.3937007874015748" header="1.1811023622047245" footer="0.1968503937007874"/>
  <pageSetup horizontalDpi="600" verticalDpi="600" orientation="landscape" paperSize="9" scale="60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2011-05-19T10:55:18Z</cp:lastPrinted>
  <dcterms:created xsi:type="dcterms:W3CDTF">2007-12-20T10:14:42Z</dcterms:created>
  <dcterms:modified xsi:type="dcterms:W3CDTF">2011-05-24T10:24:27Z</dcterms:modified>
  <cp:category/>
  <cp:version/>
  <cp:contentType/>
  <cp:contentStatus/>
</cp:coreProperties>
</file>