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світло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<sst xmlns="http://schemas.openxmlformats.org/spreadsheetml/2006/main" count="48" uniqueCount="35">
  <si>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</si>
  <si>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</si>
  <si>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</si>
  <si>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</si>
  <si>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</si>
  <si>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</si>
  <si>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</si>
  <si>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</si>
  <si>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</si>
  <si>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</si>
  <si>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</si>
  <si>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</si>
  <si>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</si>
  <si>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</si>
  <si>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</si>
  <si>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</si>
  <si>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</si>
  <si>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</si>
  <si>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>КТКВК</t>
  </si>
  <si>
    <t>КЕКВК</t>
  </si>
  <si>
    <t xml:space="preserve">Освітлення вулиць міста </t>
  </si>
  <si>
    <t>Будівництво мереж зовнішнього освітлення</t>
  </si>
  <si>
    <t xml:space="preserve">                     Додаток 1.3</t>
  </si>
  <si>
    <t>Примітки</t>
  </si>
  <si>
    <t>Забезпечення функціонування мереж зовнішнього освітлення у м.Чернігові на період з 2017 до 2020 року</t>
  </si>
  <si>
    <t>ст.20</t>
  </si>
  <si>
    <t>Реконструкція шаф управління зовнішнім освітленням міста Чернігова (закінчення)</t>
  </si>
  <si>
    <t>тис.грн.</t>
  </si>
  <si>
    <t>Капітальний ремонт освітлення нерегульованих пішохідних переходів</t>
  </si>
  <si>
    <t>Забезпечення проведення поточного ремонту  та технічного обслуговування мереж зовнішнього освітлення</t>
  </si>
  <si>
    <t>Забезпечення проведення капітального ремонту та реконструкції мереж зовнішнього освітлення</t>
  </si>
  <si>
    <t>у редакції рішення міської ради</t>
  </si>
  <si>
    <t xml:space="preserve"> до Комплексної цільової</t>
  </si>
  <si>
    <t>Загальні витрати,                     тис.грн.</t>
  </si>
  <si>
    <t>від 20 грудня 2018 року № 37/VII-3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</si>
</sst>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204" fontId="2" fillId="32" borderId="10" xfId="0" applyNumberFormat="1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 wrapText="1"/>
    </xf>
    <xf numFmtId="217" fontId="0" fillId="0" borderId="0" xfId="0" applyNumberFormat="1" applyAlignment="1">
      <alignment/>
    </xf>
    <xf numFmtId="216" fontId="2" fillId="32" borderId="10" xfId="0" applyNumberFormat="1" applyFont="1" applyFill="1" applyBorder="1" applyAlignment="1">
      <alignment horizontal="center" vertical="center" wrapText="1"/>
    </xf>
    <xf numFmtId="216" fontId="3" fillId="32" borderId="10" xfId="0" applyNumberFormat="1" applyFont="1" applyFill="1" applyBorder="1" applyAlignment="1">
      <alignment horizontal="center" vertical="center"/>
    </xf>
    <xf numFmtId="216" fontId="2" fillId="32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32" borderId="11" xfId="0" applyFont="1" applyFill="1" applyBorder="1" applyAlignment="1">
      <alignment horizontal="center" vertical="center"/>
    </xf>
    <xf numFmtId="216" fontId="2" fillId="33" borderId="10" xfId="0" applyNumberFormat="1" applyFont="1" applyFill="1" applyBorder="1" applyAlignment="1">
      <alignment horizontal="center" vertical="center" wrapText="1"/>
    </xf>
    <xf numFmtId="216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216" fontId="6" fillId="0" borderId="0" xfId="0" applyNumberFormat="1" applyFont="1" applyAlignment="1">
      <alignment horizontal="center" vertical="center" wrapText="1"/>
    </xf>
    <xf numFmtId="216" fontId="6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4" fontId="6" fillId="32" borderId="15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4.8515625" style="0" customWidth="1"/>
    <col min="7" max="7" width="14.7109375" style="0" customWidth="1"/>
    <col min="8" max="8" width="15.421875" style="0" customWidth="1"/>
    <col min="9" max="9" width="15.140625" style="0" customWidth="1"/>
    <col min="10" max="10" width="14.14062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1.28125" style="0" customWidth="1"/>
    <col min="15" max="15" width="13.7109375" style="0" hidden="1" customWidth="1"/>
    <col min="16" max="16" width="18.7109375" style="0" customWidth="1"/>
    <col min="17" max="17" width="15.57421875" style="0" customWidth="1"/>
  </cols>
  <sheetData>
    <row r="3" spans="1:13" ht="15.75">
      <c r="A3" s="15"/>
      <c r="B3" s="15"/>
      <c r="C3" s="15"/>
      <c r="D3" s="15"/>
      <c r="E3" s="15"/>
      <c r="F3" s="15"/>
      <c r="G3" s="15"/>
      <c r="H3" s="15"/>
      <c r="I3" s="15"/>
      <c r="J3" s="2" t="s">
        <v>22</v>
      </c>
      <c r="K3" s="2"/>
      <c r="L3" s="12"/>
      <c r="M3" s="16"/>
    </row>
    <row r="4" spans="1:14" ht="15.75">
      <c r="A4" s="15"/>
      <c r="B4" s="15"/>
      <c r="C4" s="15"/>
      <c r="D4" s="15"/>
      <c r="E4" s="15"/>
      <c r="F4" s="15"/>
      <c r="G4" s="15"/>
      <c r="H4" s="15"/>
      <c r="I4" s="15"/>
      <c r="J4" s="62" t="s">
        <v>32</v>
      </c>
      <c r="K4" s="63"/>
      <c r="L4" s="63"/>
      <c r="M4" s="63"/>
      <c r="N4" s="63"/>
    </row>
    <row r="5" spans="1:14" ht="15.75">
      <c r="A5" s="15"/>
      <c r="B5" s="15"/>
      <c r="C5" s="15"/>
      <c r="D5" s="15"/>
      <c r="E5" s="15"/>
      <c r="F5" s="15"/>
      <c r="G5" s="15"/>
      <c r="H5" s="15"/>
      <c r="I5" s="15"/>
      <c r="J5" s="64" t="s">
        <v>11</v>
      </c>
      <c r="K5" s="64"/>
      <c r="L5" s="64"/>
      <c r="M5" s="61"/>
      <c r="N5" s="61"/>
    </row>
    <row r="6" spans="1:14" ht="15.75">
      <c r="A6" s="15"/>
      <c r="B6" s="15"/>
      <c r="C6" s="15"/>
      <c r="D6" s="15"/>
      <c r="E6" s="15"/>
      <c r="F6" s="15"/>
      <c r="G6" s="15"/>
      <c r="H6" s="15"/>
      <c r="I6" s="15"/>
      <c r="J6" s="65" t="s">
        <v>12</v>
      </c>
      <c r="K6" s="65"/>
      <c r="L6" s="65"/>
      <c r="M6" s="61"/>
      <c r="N6" s="61"/>
    </row>
    <row r="7" spans="1:14" ht="15" customHeight="1">
      <c r="A7" s="15"/>
      <c r="B7" s="15"/>
      <c r="C7" s="15"/>
      <c r="D7" s="15"/>
      <c r="E7" s="15"/>
      <c r="F7" s="15"/>
      <c r="G7" s="15"/>
      <c r="H7" s="15"/>
      <c r="I7" s="15"/>
      <c r="J7" s="64" t="s">
        <v>13</v>
      </c>
      <c r="K7" s="64"/>
      <c r="L7" s="64"/>
      <c r="M7" s="61"/>
      <c r="N7" s="61"/>
    </row>
    <row r="8" spans="1:15" ht="15.75">
      <c r="A8" s="15"/>
      <c r="B8" s="15"/>
      <c r="C8" s="15"/>
      <c r="D8" s="15"/>
      <c r="E8" s="15"/>
      <c r="F8" s="15"/>
      <c r="G8" s="15"/>
      <c r="H8" s="15"/>
      <c r="I8" s="15"/>
      <c r="J8" s="59" t="s">
        <v>31</v>
      </c>
      <c r="K8" s="60"/>
      <c r="L8" s="60"/>
      <c r="M8" s="61"/>
      <c r="N8" s="61"/>
      <c r="O8" s="13"/>
    </row>
    <row r="9" spans="1:14" ht="22.5" customHeight="1">
      <c r="A9" s="15"/>
      <c r="B9" s="15"/>
      <c r="C9" s="15"/>
      <c r="D9" s="15"/>
      <c r="E9" s="15"/>
      <c r="F9" s="15"/>
      <c r="G9" s="15"/>
      <c r="H9" s="15"/>
      <c r="I9" s="15"/>
      <c r="J9" s="59" t="s">
        <v>34</v>
      </c>
      <c r="K9" s="60"/>
      <c r="L9" s="60"/>
      <c r="M9" s="61"/>
      <c r="N9" s="61"/>
    </row>
    <row r="10" spans="1:14" ht="9.75" customHeight="1">
      <c r="A10" s="15"/>
      <c r="B10" s="15"/>
      <c r="C10" s="15"/>
      <c r="D10" s="15"/>
      <c r="E10" s="15"/>
      <c r="F10" s="15"/>
      <c r="G10" s="15"/>
      <c r="H10" s="15"/>
      <c r="I10" s="15"/>
      <c r="J10" s="1"/>
      <c r="K10" s="1"/>
      <c r="L10" s="1"/>
      <c r="M10" s="15"/>
      <c r="N10" s="15"/>
    </row>
    <row r="11" spans="1:14" ht="36" customHeight="1">
      <c r="A11" s="55" t="s">
        <v>24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5" ht="16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0" t="s">
        <v>27</v>
      </c>
      <c r="O12" s="39" t="s">
        <v>27</v>
      </c>
    </row>
    <row r="13" spans="1:17" ht="15.75" customHeight="1">
      <c r="A13" s="56" t="s">
        <v>8</v>
      </c>
      <c r="B13" s="56" t="s">
        <v>7</v>
      </c>
      <c r="C13" s="56" t="s">
        <v>0</v>
      </c>
      <c r="D13" s="51" t="s">
        <v>18</v>
      </c>
      <c r="E13" s="51" t="s">
        <v>19</v>
      </c>
      <c r="F13" s="51" t="s">
        <v>33</v>
      </c>
      <c r="G13" s="57" t="s">
        <v>9</v>
      </c>
      <c r="H13" s="58"/>
      <c r="I13" s="58"/>
      <c r="J13" s="58"/>
      <c r="K13" s="58"/>
      <c r="L13" s="58"/>
      <c r="M13" s="58"/>
      <c r="N13" s="56" t="s">
        <v>4</v>
      </c>
      <c r="O13" s="51" t="s">
        <v>23</v>
      </c>
      <c r="Q13" s="45"/>
    </row>
    <row r="14" spans="1:15" ht="35.25" customHeight="1">
      <c r="A14" s="56"/>
      <c r="B14" s="56"/>
      <c r="C14" s="56"/>
      <c r="D14" s="53"/>
      <c r="E14" s="53"/>
      <c r="F14" s="52"/>
      <c r="G14" s="23" t="s">
        <v>10</v>
      </c>
      <c r="H14" s="23" t="s">
        <v>14</v>
      </c>
      <c r="I14" s="23" t="s">
        <v>15</v>
      </c>
      <c r="J14" s="23" t="s">
        <v>16</v>
      </c>
      <c r="K14" s="23" t="s">
        <v>1</v>
      </c>
      <c r="L14" s="23" t="s">
        <v>2</v>
      </c>
      <c r="M14" s="23" t="s">
        <v>3</v>
      </c>
      <c r="N14" s="56"/>
      <c r="O14" s="52"/>
    </row>
    <row r="15" spans="1:16" ht="51.75" customHeight="1">
      <c r="A15" s="21">
        <v>1</v>
      </c>
      <c r="B15" s="22" t="s">
        <v>29</v>
      </c>
      <c r="C15" s="21" t="s">
        <v>6</v>
      </c>
      <c r="D15" s="21">
        <v>100203</v>
      </c>
      <c r="E15" s="21">
        <v>2610</v>
      </c>
      <c r="F15" s="37">
        <f aca="true" t="shared" si="0" ref="F15:F20">G15+H15+I15+J15</f>
        <v>40153</v>
      </c>
      <c r="G15" s="36">
        <f>(5500000+199000)/1000</f>
        <v>5699</v>
      </c>
      <c r="H15" s="42">
        <f>6304+270</f>
        <v>6574</v>
      </c>
      <c r="I15" s="42">
        <f>6631.8+6968.2</f>
        <v>13600</v>
      </c>
      <c r="J15" s="42">
        <f>I15*1.05</f>
        <v>14280</v>
      </c>
      <c r="K15" s="26"/>
      <c r="L15" s="26"/>
      <c r="M15" s="26"/>
      <c r="N15" s="30" t="s">
        <v>17</v>
      </c>
      <c r="O15" s="26" t="s">
        <v>25</v>
      </c>
      <c r="P15" s="12"/>
    </row>
    <row r="16" spans="1:16" ht="52.5" customHeight="1">
      <c r="A16" s="21">
        <v>2</v>
      </c>
      <c r="B16" s="22" t="s">
        <v>30</v>
      </c>
      <c r="C16" s="21" t="s">
        <v>6</v>
      </c>
      <c r="D16" s="21">
        <v>100203</v>
      </c>
      <c r="E16" s="21">
        <v>3132</v>
      </c>
      <c r="F16" s="37">
        <f t="shared" si="0"/>
        <v>91318.97</v>
      </c>
      <c r="G16" s="36">
        <f>4650900/1000</f>
        <v>4650.9</v>
      </c>
      <c r="H16" s="42">
        <f>(5000000+10000000+7000000)/1000</f>
        <v>22000</v>
      </c>
      <c r="I16" s="42">
        <f>23144+8401.4</f>
        <v>31545.4</v>
      </c>
      <c r="J16" s="42">
        <f>I16*1.05</f>
        <v>33122.670000000006</v>
      </c>
      <c r="K16" s="26"/>
      <c r="L16" s="26"/>
      <c r="M16" s="26"/>
      <c r="N16" s="30" t="s">
        <v>17</v>
      </c>
      <c r="O16" s="26" t="s">
        <v>25</v>
      </c>
      <c r="P16" s="44"/>
    </row>
    <row r="17" spans="1:15" ht="47.25" customHeight="1">
      <c r="A17" s="21">
        <v>3</v>
      </c>
      <c r="B17" s="22" t="s">
        <v>21</v>
      </c>
      <c r="C17" s="21" t="s">
        <v>6</v>
      </c>
      <c r="D17" s="21">
        <v>150101</v>
      </c>
      <c r="E17" s="21">
        <v>3122</v>
      </c>
      <c r="F17" s="37">
        <f t="shared" si="0"/>
        <v>17000</v>
      </c>
      <c r="G17" s="36">
        <f>2000000/1000</f>
        <v>2000</v>
      </c>
      <c r="H17" s="42">
        <f>4300000/1000</f>
        <v>4300</v>
      </c>
      <c r="I17" s="42">
        <v>5000</v>
      </c>
      <c r="J17" s="42">
        <v>5700</v>
      </c>
      <c r="K17" s="26"/>
      <c r="L17" s="26"/>
      <c r="M17" s="26"/>
      <c r="N17" s="30" t="s">
        <v>17</v>
      </c>
      <c r="O17" s="26" t="s">
        <v>25</v>
      </c>
    </row>
    <row r="18" spans="1:15" ht="52.5" customHeight="1">
      <c r="A18" s="21">
        <v>4</v>
      </c>
      <c r="B18" s="22" t="s">
        <v>20</v>
      </c>
      <c r="C18" s="21" t="s">
        <v>6</v>
      </c>
      <c r="D18" s="21">
        <v>100203</v>
      </c>
      <c r="E18" s="21">
        <v>2273</v>
      </c>
      <c r="F18" s="37">
        <f t="shared" si="0"/>
        <v>56938.505000000005</v>
      </c>
      <c r="G18" s="38">
        <f>(6500000+4500000)/1000</f>
        <v>11000</v>
      </c>
      <c r="H18" s="42">
        <f>11750000/1000+1650.7</f>
        <v>13400.7</v>
      </c>
      <c r="I18" s="42">
        <f>12361+3511.1</f>
        <v>15872.1</v>
      </c>
      <c r="J18" s="42">
        <f>I18*1.05</f>
        <v>16665.705</v>
      </c>
      <c r="K18" s="24"/>
      <c r="L18" s="24"/>
      <c r="M18" s="24"/>
      <c r="N18" s="30" t="s">
        <v>17</v>
      </c>
      <c r="O18" s="26"/>
    </row>
    <row r="19" spans="1:15" ht="49.5" customHeight="1">
      <c r="A19" s="21">
        <v>5</v>
      </c>
      <c r="B19" s="29" t="s">
        <v>28</v>
      </c>
      <c r="C19" s="21" t="s">
        <v>6</v>
      </c>
      <c r="D19" s="21"/>
      <c r="E19" s="21"/>
      <c r="F19" s="37">
        <f t="shared" si="0"/>
        <v>12046.8</v>
      </c>
      <c r="G19" s="38">
        <f>1397500/1000</f>
        <v>1397.5</v>
      </c>
      <c r="H19" s="43">
        <f>5000000/1000-1650.7</f>
        <v>3349.3</v>
      </c>
      <c r="I19" s="43">
        <v>7300</v>
      </c>
      <c r="J19" s="43">
        <v>0</v>
      </c>
      <c r="K19" s="24"/>
      <c r="L19" s="24"/>
      <c r="M19" s="24"/>
      <c r="N19" s="30" t="s">
        <v>17</v>
      </c>
      <c r="O19" s="26"/>
    </row>
    <row r="20" spans="1:15" ht="50.25" customHeight="1">
      <c r="A20" s="21">
        <v>6</v>
      </c>
      <c r="B20" s="29" t="s">
        <v>26</v>
      </c>
      <c r="C20" s="21" t="s">
        <v>6</v>
      </c>
      <c r="D20" s="21"/>
      <c r="E20" s="21"/>
      <c r="F20" s="37">
        <f t="shared" si="0"/>
        <v>90</v>
      </c>
      <c r="G20" s="38">
        <f>90000/1000</f>
        <v>90</v>
      </c>
      <c r="H20" s="38">
        <v>0</v>
      </c>
      <c r="I20" s="38">
        <v>0</v>
      </c>
      <c r="J20" s="38">
        <v>0</v>
      </c>
      <c r="K20" s="24"/>
      <c r="L20" s="24"/>
      <c r="M20" s="24"/>
      <c r="N20" s="30" t="s">
        <v>17</v>
      </c>
      <c r="O20" s="26"/>
    </row>
    <row r="21" spans="1:15" ht="15.75">
      <c r="A21" s="28"/>
      <c r="B21" s="41" t="s">
        <v>5</v>
      </c>
      <c r="C21" s="26"/>
      <c r="D21" s="26"/>
      <c r="E21" s="26"/>
      <c r="F21" s="37">
        <f>F15+F16+F17+F18+F19+F20</f>
        <v>217547.275</v>
      </c>
      <c r="G21" s="37">
        <f>G15+G16+G17+G18+G19+G20</f>
        <v>24837.4</v>
      </c>
      <c r="H21" s="37">
        <f>H15+H16+H17+H18+H19+H20</f>
        <v>49624</v>
      </c>
      <c r="I21" s="37">
        <f>I15+I16+I17+I18+I19+I20</f>
        <v>73317.5</v>
      </c>
      <c r="J21" s="37">
        <f>J15+J16+J17+J18+J19+J20</f>
        <v>69768.375</v>
      </c>
      <c r="K21" s="25" t="e">
        <f>K15+#REF!+K18</f>
        <v>#REF!</v>
      </c>
      <c r="L21" s="25" t="e">
        <f>L15+#REF!+L18</f>
        <v>#REF!</v>
      </c>
      <c r="M21" s="25" t="e">
        <f>M15+#REF!+M18</f>
        <v>#REF!</v>
      </c>
      <c r="N21" s="26"/>
      <c r="O21" s="28"/>
    </row>
    <row r="22" spans="1:15" ht="15.75">
      <c r="A22" s="17"/>
      <c r="B22" s="31"/>
      <c r="C22" s="32"/>
      <c r="D22" s="32"/>
      <c r="E22" s="32"/>
      <c r="F22" s="33"/>
      <c r="G22" s="34"/>
      <c r="H22" s="34"/>
      <c r="I22" s="34"/>
      <c r="J22" s="34"/>
      <c r="K22" s="34"/>
      <c r="L22" s="34"/>
      <c r="M22" s="34"/>
      <c r="N22" s="32"/>
      <c r="O22" s="27"/>
    </row>
    <row r="23" spans="1:15" ht="45" customHeight="1">
      <c r="A23" s="17"/>
      <c r="B23" s="50"/>
      <c r="C23" s="50"/>
      <c r="D23" s="54"/>
      <c r="E23" s="54"/>
      <c r="F23" s="46"/>
      <c r="G23" s="47"/>
      <c r="H23" s="47"/>
      <c r="I23" s="47"/>
      <c r="J23" s="47"/>
      <c r="K23" s="47"/>
      <c r="L23" s="47"/>
      <c r="M23" s="47"/>
      <c r="N23" s="47"/>
      <c r="O23" s="47"/>
    </row>
    <row r="24" spans="1:14" ht="30" customHeight="1">
      <c r="A24" s="17"/>
      <c r="B24" s="9"/>
      <c r="C24" s="10"/>
      <c r="D24" s="10"/>
      <c r="E24" s="10"/>
      <c r="F24" s="35"/>
      <c r="G24" s="35"/>
      <c r="H24" s="35"/>
      <c r="I24" s="35"/>
      <c r="J24" s="35"/>
      <c r="K24" s="19"/>
      <c r="L24" s="19"/>
      <c r="M24" s="19"/>
      <c r="N24" s="10"/>
    </row>
    <row r="25" spans="1:14" ht="21" customHeight="1">
      <c r="A25" s="17"/>
      <c r="B25" s="14"/>
      <c r="C25" s="10"/>
      <c r="D25" s="10"/>
      <c r="E25" s="10"/>
      <c r="G25" s="19"/>
      <c r="H25" s="19"/>
      <c r="I25" s="19"/>
      <c r="J25" s="19"/>
      <c r="K25" s="19"/>
      <c r="L25" s="19"/>
      <c r="M25" s="19"/>
      <c r="N25" s="10"/>
    </row>
    <row r="26" spans="1:14" ht="18.75">
      <c r="A26" s="17"/>
      <c r="B26" s="14"/>
      <c r="C26" s="11"/>
      <c r="D26" s="11"/>
      <c r="E26" s="11"/>
      <c r="F26" s="11"/>
      <c r="G26" s="3"/>
      <c r="H26" s="3"/>
      <c r="I26" s="3"/>
      <c r="J26" s="3"/>
      <c r="K26" s="3"/>
      <c r="L26" s="3"/>
      <c r="M26" s="3"/>
      <c r="N26" s="18"/>
    </row>
    <row r="27" spans="1:14" ht="51.75" customHeight="1">
      <c r="A27" s="48"/>
      <c r="B27" s="48"/>
      <c r="C27" s="18"/>
      <c r="D27" s="18"/>
      <c r="E27" s="18"/>
      <c r="F27" s="3"/>
      <c r="G27" s="3"/>
      <c r="H27" s="3"/>
      <c r="I27" s="3"/>
      <c r="J27" s="3"/>
      <c r="K27" s="3"/>
      <c r="L27" s="3"/>
      <c r="M27" s="3"/>
      <c r="N27" s="20"/>
    </row>
    <row r="28" spans="1:14" ht="15.75">
      <c r="A28" s="17"/>
      <c r="B28" s="17"/>
      <c r="C28" s="18"/>
      <c r="D28" s="18"/>
      <c r="E28" s="18"/>
      <c r="F28" s="17"/>
      <c r="G28" s="3"/>
      <c r="H28" s="3"/>
      <c r="I28" s="3"/>
      <c r="J28" s="3"/>
      <c r="K28" s="3"/>
      <c r="L28" s="3"/>
      <c r="M28" s="3"/>
      <c r="N28" s="18"/>
    </row>
    <row r="29" spans="1:14" ht="39" customHeight="1">
      <c r="A29" s="15"/>
      <c r="B29" s="49"/>
      <c r="C29" s="49"/>
      <c r="D29" s="7"/>
      <c r="E29" s="7"/>
      <c r="F29" s="6"/>
      <c r="G29" s="6"/>
      <c r="H29" s="6"/>
      <c r="I29" s="6"/>
      <c r="J29" s="6"/>
      <c r="M29" s="49"/>
      <c r="N29" s="49"/>
    </row>
    <row r="30" spans="1:15" ht="15.75">
      <c r="A30" s="15"/>
      <c r="B30" s="15"/>
      <c r="C30" s="5"/>
      <c r="D30" s="5"/>
      <c r="E30" s="5"/>
      <c r="F30" s="4"/>
      <c r="G30" s="4"/>
      <c r="H30" s="4"/>
      <c r="I30" s="4"/>
      <c r="J30" s="4"/>
      <c r="K30" s="4"/>
      <c r="L30" s="4"/>
      <c r="M30" s="4"/>
      <c r="N30" s="1"/>
      <c r="O30" s="1"/>
    </row>
    <row r="31" spans="1:15" ht="15.75">
      <c r="A31" s="15"/>
      <c r="B31" s="15"/>
      <c r="C31" s="5"/>
      <c r="D31" s="5"/>
      <c r="E31" s="5"/>
      <c r="F31" s="4"/>
      <c r="G31" s="4"/>
      <c r="H31" s="4"/>
      <c r="I31" s="4"/>
      <c r="J31" s="4"/>
      <c r="K31" s="4"/>
      <c r="L31" s="4"/>
      <c r="M31" s="4"/>
      <c r="N31" s="1"/>
      <c r="O31" s="1"/>
    </row>
    <row r="32" spans="1:15" ht="15.75">
      <c r="A32" s="15"/>
      <c r="B32" s="15"/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1"/>
      <c r="O32" s="1"/>
    </row>
    <row r="33" spans="1:14" ht="15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</sheetData>
  <sheetProtection/>
  <mergeCells count="22">
    <mergeCell ref="J9:N9"/>
    <mergeCell ref="J4:N4"/>
    <mergeCell ref="J5:N5"/>
    <mergeCell ref="J6:N6"/>
    <mergeCell ref="J7:N7"/>
    <mergeCell ref="J8:N8"/>
    <mergeCell ref="A11:N11"/>
    <mergeCell ref="A13:A14"/>
    <mergeCell ref="B13:B14"/>
    <mergeCell ref="C13:C14"/>
    <mergeCell ref="F13:F14"/>
    <mergeCell ref="G13:M13"/>
    <mergeCell ref="N13:N14"/>
    <mergeCell ref="G23:O23"/>
    <mergeCell ref="A27:B27"/>
    <mergeCell ref="B29:C29"/>
    <mergeCell ref="M29:N29"/>
    <mergeCell ref="B23:C23"/>
    <mergeCell ref="O13:O14"/>
    <mergeCell ref="D13:D14"/>
    <mergeCell ref="E13:E14"/>
    <mergeCell ref="D23:E2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2018-12-21T07:33:08Z</cp:lastPrinted>
  <dcterms:created xsi:type="dcterms:W3CDTF">1996-10-08T23:32:33Z</dcterms:created>
  <dcterms:modified xsi:type="dcterms:W3CDTF">2018-12-21T07:33:11Z</dcterms:modified>
  <cp:category/>
  <cp:version/>
  <cp:contentType/>
  <cp:contentStatus/>
</cp:coreProperties>
</file>