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В титул" sheetId="1" r:id="rId1"/>
  </sheets>
  <definedNames>
    <definedName name="_xlnm.Print_Titles" localSheetId="0">'В титул'!$11:$11</definedName>
    <definedName name="_xlnm.Print_Area" localSheetId="0">'В титул'!$A$1:$E$46</definedName>
  </definedNames>
  <calcPr fullCalcOnLoad="1"/>
</workbook>
</file>

<file path=xl/sharedStrings.xml><?xml version="1.0" encoding="utf-8"?>
<sst xmlns="http://schemas.openxmlformats.org/spreadsheetml/2006/main" count="63" uniqueCount="61">
  <si>
    <t>Джерело фінансування</t>
  </si>
  <si>
    <t>1.1</t>
  </si>
  <si>
    <t>3.1</t>
  </si>
  <si>
    <t>Найменування об`єкта</t>
  </si>
  <si>
    <t>№ з/п</t>
  </si>
  <si>
    <t>Міський бюджет</t>
  </si>
  <si>
    <t>Кошторисна вартість,                грн</t>
  </si>
  <si>
    <t>Спеціальний фонд,               грн</t>
  </si>
  <si>
    <t>Загальний фонд,               грн</t>
  </si>
  <si>
    <t xml:space="preserve"> </t>
  </si>
  <si>
    <t>2.1</t>
  </si>
  <si>
    <t>Капітальний ремонт вулично-дорожньої мережі, з них :</t>
  </si>
  <si>
    <t>2.2</t>
  </si>
  <si>
    <t xml:space="preserve">Розробка проектної документації на капітальний ремонт доріг </t>
  </si>
  <si>
    <t>1.2</t>
  </si>
  <si>
    <t>1.3</t>
  </si>
  <si>
    <t>Капітальний ремонт ділянки дороги із забезпеченням водовідведення по вул. Красносільського                                                     (від вул. Глібова до вул. Красносільського, 71)</t>
  </si>
  <si>
    <t>1.4</t>
  </si>
  <si>
    <t>1.5</t>
  </si>
  <si>
    <t>Секретар міської ради</t>
  </si>
  <si>
    <t>Н. ХОЛЬЧЕНКОВА</t>
  </si>
  <si>
    <t xml:space="preserve">                                                                                                                                                                                                     Перелік об'єктів утримання та розвитку автомобільних доріг та дорожньої інфраструктури міста Чернігова  на 2020 рік</t>
  </si>
  <si>
    <t>Поточний дрібний  ремонт об'єктів вулично-дорожньої мережі (кредиторська заборгованість)</t>
  </si>
  <si>
    <t>1. Погашення кредиторської заборгованості</t>
  </si>
  <si>
    <t>2. Поточний ремонт</t>
  </si>
  <si>
    <t>Разом у пункті  2.1.-2.2.:</t>
  </si>
  <si>
    <t>3. Капітальний ремонт об'єктів</t>
  </si>
  <si>
    <t>3.1.1</t>
  </si>
  <si>
    <t>3.1.2</t>
  </si>
  <si>
    <t>Разом у розділі 3: (КЕКВ 3132)</t>
  </si>
  <si>
    <t>3.1.3</t>
  </si>
  <si>
    <t>3.2</t>
  </si>
  <si>
    <t>3.3</t>
  </si>
  <si>
    <t>Разом у пунктах 3.1-3.3.:</t>
  </si>
  <si>
    <t>4. Реконструкція об'єктів</t>
  </si>
  <si>
    <t>4.1</t>
  </si>
  <si>
    <t>Разом у розділі 4: (КЕКВ 3142)</t>
  </si>
  <si>
    <t>Поточний ремонт ділянок проїзної частини доріг по вул. Кривоноса, вул. Білогірська, вул. Борщова,                                     вул. Солов'їна, вул. Юія Мезенцева, вул. Василя Будника та влаштування пішохідних переходів на перехресті вул. 1-го Травня  та вул. Генерала Бєлова  (кредиторська  заборгованість)</t>
  </si>
  <si>
    <t>Поточний ремонт ділянок дороги вул. Ремісничої від просп. Перемоги до вул. Коцюбинського, від                                           вул. Магістратської з перехрестям вул. Князя Чорного та вул. Хлібопекарська (кредиторська заборгованість)</t>
  </si>
  <si>
    <t>Створення географічної інформаційної системи мереж зливової каналізації  (кредиторська заборгованість)</t>
  </si>
  <si>
    <t>Реконструкція дороги вул. Реміснича (від                           просп. Перемоги до вул. Івана Мазепи) в м. Чернігові</t>
  </si>
  <si>
    <t>3.1.4</t>
  </si>
  <si>
    <t>Разом кредиторська заборговансть у пунктах 1.1 - 1.5 (КЕКВ 2240) :</t>
  </si>
  <si>
    <t>Разом у розділі 2: (КЕКВ 2240)</t>
  </si>
  <si>
    <t>Разом у пункті  4.1.:</t>
  </si>
  <si>
    <t>Поточний дрібний ремонт об'єктів вулично-дорожньої мережі та штучних споруд</t>
  </si>
  <si>
    <t xml:space="preserve">Поточний середній ремонт об'єктів вулично-дорожньої мережі </t>
  </si>
  <si>
    <t>Капітальний ремонт ділянки дороги по вул. Героїв Чорнобиля в м. Чернігів з виділенням черговості: перша черга - проїзна частина; друга черга - тротуар (Перша черга - проїзна частина)</t>
  </si>
  <si>
    <t>Капітальний ремонт ділянки дороги по вул. Героїв Чорнобиля в м. Чернігів з виділенням черговості: перша черга - проїзна частина; друга черга - тротуар (Друга черга - тротуар)</t>
  </si>
  <si>
    <t xml:space="preserve">Капітальний ремонт ділянки дороги по вул. Київська від просп. Миру до вул. Гонча </t>
  </si>
  <si>
    <t>Капітальний ремонт доріг приватного сектору</t>
  </si>
  <si>
    <t>3.1.5</t>
  </si>
  <si>
    <t>5. Будівництво   об'єктів</t>
  </si>
  <si>
    <t>5.1</t>
  </si>
  <si>
    <t>Разом у пункті  5.1.:</t>
  </si>
  <si>
    <t>Разом у розділі 5: (КЕКВ 3122)</t>
  </si>
  <si>
    <t>Разом у розділах 1 - 5:</t>
  </si>
  <si>
    <t>Будівництво автомобільної дороги для під'їзду з              вул. Івана Мазепи до житлового району по                                   вул. Текстильників, м. Чернігів</t>
  </si>
  <si>
    <t xml:space="preserve">Капітальний ремонт дороги вул. Любомира Боднарука </t>
  </si>
  <si>
    <t>Поточний ремонт проїзної частини ділянки дороги          вул. 1- ої Гвардійської Армії  (кредиторська заборгованість)</t>
  </si>
  <si>
    <t xml:space="preserve">Додаток 3
до рішення виконавчого                                                                     комітету міської ради
06  лютого  2020 року № 25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</si>
</sst>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_ ;[Red]\-#,##0\ "/>
    <numFmt numFmtId="178" formatCode="0_ ;[Red]\-0\ "/>
    <numFmt numFmtId="179" formatCode="0.0"/>
    <numFmt numFmtId="180" formatCode="#,##0.00_р_."/>
    <numFmt numFmtId="181" formatCode="0.00;[Red]0.00"/>
    <numFmt numFmtId="182" formatCode="0.000;[Red]0.000"/>
    <numFmt numFmtId="183" formatCode="0.0;[Red]0.0"/>
    <numFmt numFmtId="184" formatCode="#,##0.00&quot;р.&quot;"/>
  </numFmts>
  <fonts count="4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2" fillId="33" borderId="0" xfId="0" applyFont="1" applyFill="1" applyAlignment="1">
      <alignment/>
    </xf>
    <xf numFmtId="181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0" borderId="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right" vertical="center"/>
    </xf>
    <xf numFmtId="0" fontId="2" fillId="34" borderId="0" xfId="0" applyFont="1" applyFill="1" applyBorder="1" applyAlignment="1">
      <alignment horizontal="center" vertical="justify" wrapText="1"/>
    </xf>
    <xf numFmtId="0" fontId="2" fillId="34" borderId="0" xfId="0" applyFont="1" applyFill="1" applyAlignment="1">
      <alignment horizontal="left" vertical="center"/>
    </xf>
    <xf numFmtId="0" fontId="2" fillId="34" borderId="0" xfId="0" applyFont="1" applyFill="1" applyAlignment="1">
      <alignment/>
    </xf>
    <xf numFmtId="181" fontId="2" fillId="34" borderId="0" xfId="0" applyNumberFormat="1" applyFont="1" applyFill="1" applyAlignment="1">
      <alignment/>
    </xf>
    <xf numFmtId="0" fontId="2" fillId="34" borderId="0" xfId="0" applyNumberFormat="1" applyFont="1" applyFill="1" applyAlignment="1">
      <alignment/>
    </xf>
    <xf numFmtId="4" fontId="7" fillId="34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" fontId="6" fillId="34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8" fillId="34" borderId="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left" vertical="center" wrapText="1"/>
    </xf>
    <xf numFmtId="2" fontId="2" fillId="34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11" fillId="34" borderId="10" xfId="0" applyNumberFormat="1" applyFont="1" applyFill="1" applyBorder="1" applyAlignment="1">
      <alignment vertical="center" wrapText="1"/>
    </xf>
    <xf numFmtId="4" fontId="7" fillId="34" borderId="1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left" vertical="top" wrapText="1"/>
    </xf>
    <xf numFmtId="0" fontId="6" fillId="34" borderId="0" xfId="0" applyFont="1" applyFill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4" fontId="8" fillId="34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34"/>
  <sheetViews>
    <sheetView tabSelected="1" view="pageBreakPreview" zoomScale="96" zoomScaleNormal="75" zoomScaleSheetLayoutView="96" zoomScalePageLayoutView="0" workbookViewId="0" topLeftCell="A1">
      <selection activeCell="A5" sqref="A5:E6"/>
    </sheetView>
  </sheetViews>
  <sheetFormatPr defaultColWidth="9.00390625" defaultRowHeight="12.75"/>
  <cols>
    <col min="1" max="1" width="11.625" style="0" customWidth="1"/>
    <col min="2" max="2" width="66.375" style="0" customWidth="1"/>
    <col min="3" max="3" width="21.75390625" style="0" customWidth="1"/>
    <col min="4" max="4" width="19.75390625" style="0" customWidth="1"/>
    <col min="5" max="5" width="21.625" style="0" customWidth="1"/>
    <col min="6" max="6" width="12.00390625" style="0" customWidth="1"/>
    <col min="7" max="7" width="15.75390625" style="0" bestFit="1" customWidth="1"/>
    <col min="8" max="8" width="10.625" style="0" bestFit="1" customWidth="1"/>
  </cols>
  <sheetData>
    <row r="1" spans="1:5" ht="93.75" customHeight="1">
      <c r="A1" s="24"/>
      <c r="B1" s="24"/>
      <c r="C1" s="6"/>
      <c r="D1" s="37" t="s">
        <v>60</v>
      </c>
      <c r="E1" s="37"/>
    </row>
    <row r="2" spans="1:5" ht="24.75" customHeight="1" hidden="1">
      <c r="A2" s="24"/>
      <c r="B2" s="24"/>
      <c r="C2" s="24"/>
      <c r="D2" s="24"/>
      <c r="E2" s="6"/>
    </row>
    <row r="3" spans="1:5" ht="48" customHeight="1" hidden="1">
      <c r="A3" s="24"/>
      <c r="B3" s="24"/>
      <c r="C3" s="24"/>
      <c r="D3" s="24"/>
      <c r="E3" s="24"/>
    </row>
    <row r="4" spans="3:6" s="2" customFormat="1" ht="0.75" customHeight="1" hidden="1">
      <c r="C4" s="4"/>
      <c r="D4" s="4"/>
      <c r="E4" s="4"/>
      <c r="F4" s="10"/>
    </row>
    <row r="5" spans="1:5" s="2" customFormat="1" ht="19.5" customHeight="1">
      <c r="A5" s="44" t="s">
        <v>21</v>
      </c>
      <c r="B5" s="44"/>
      <c r="C5" s="44"/>
      <c r="D5" s="44"/>
      <c r="E5" s="44"/>
    </row>
    <row r="6" spans="1:5" s="2" customFormat="1" ht="39.75" customHeight="1">
      <c r="A6" s="44"/>
      <c r="B6" s="44"/>
      <c r="C6" s="44"/>
      <c r="D6" s="44"/>
      <c r="E6" s="44"/>
    </row>
    <row r="7" spans="1:5" s="2" customFormat="1" ht="17.25" customHeight="1">
      <c r="A7" s="1"/>
      <c r="B7" s="1"/>
      <c r="C7" s="1"/>
      <c r="D7" s="1"/>
      <c r="E7" s="1"/>
    </row>
    <row r="8" spans="1:5" s="1" customFormat="1" ht="24.75" customHeight="1">
      <c r="A8" s="43" t="s">
        <v>4</v>
      </c>
      <c r="B8" s="43" t="s">
        <v>3</v>
      </c>
      <c r="C8" s="43" t="s">
        <v>6</v>
      </c>
      <c r="D8" s="38" t="s">
        <v>0</v>
      </c>
      <c r="E8" s="39"/>
    </row>
    <row r="9" spans="1:5" s="1" customFormat="1" ht="21.75" customHeight="1">
      <c r="A9" s="43"/>
      <c r="B9" s="43"/>
      <c r="C9" s="43"/>
      <c r="D9" s="38" t="s">
        <v>5</v>
      </c>
      <c r="E9" s="39"/>
    </row>
    <row r="10" spans="1:5" s="1" customFormat="1" ht="66.75" customHeight="1">
      <c r="A10" s="43"/>
      <c r="B10" s="43"/>
      <c r="C10" s="43"/>
      <c r="D10" s="11" t="s">
        <v>8</v>
      </c>
      <c r="E10" s="11" t="s">
        <v>7</v>
      </c>
    </row>
    <row r="11" spans="1:107" s="2" customFormat="1" ht="27.7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</row>
    <row r="12" spans="1:107" s="2" customFormat="1" ht="27" customHeight="1">
      <c r="A12" s="40" t="s">
        <v>23</v>
      </c>
      <c r="B12" s="41"/>
      <c r="C12" s="41"/>
      <c r="D12" s="41"/>
      <c r="E12" s="4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</row>
    <row r="13" spans="1:107" s="2" customFormat="1" ht="39.75" customHeight="1">
      <c r="A13" s="14" t="s">
        <v>1</v>
      </c>
      <c r="B13" s="32" t="s">
        <v>22</v>
      </c>
      <c r="C13" s="33">
        <f>3191906.97</f>
        <v>3191906.97</v>
      </c>
      <c r="D13" s="15">
        <f aca="true" t="shared" si="0" ref="D13:D23">C13</f>
        <v>3191906.97</v>
      </c>
      <c r="E13" s="34"/>
      <c r="F13" s="1"/>
      <c r="G13" s="1" t="s">
        <v>9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</row>
    <row r="14" spans="1:107" s="2" customFormat="1" ht="83.25" customHeight="1">
      <c r="A14" s="14" t="s">
        <v>14</v>
      </c>
      <c r="B14" s="32" t="s">
        <v>38</v>
      </c>
      <c r="C14" s="33">
        <f>1587953.02</f>
        <v>1587953.02</v>
      </c>
      <c r="D14" s="15">
        <f t="shared" si="0"/>
        <v>1587953.02</v>
      </c>
      <c r="E14" s="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</row>
    <row r="15" spans="1:107" s="2" customFormat="1" ht="60" customHeight="1">
      <c r="A15" s="14" t="s">
        <v>15</v>
      </c>
      <c r="B15" s="32" t="s">
        <v>59</v>
      </c>
      <c r="C15" s="33">
        <f>404272.64</f>
        <v>404272.64</v>
      </c>
      <c r="D15" s="15">
        <f t="shared" si="0"/>
        <v>404272.64</v>
      </c>
      <c r="E15" s="34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</row>
    <row r="16" spans="1:107" s="2" customFormat="1" ht="126" customHeight="1">
      <c r="A16" s="14" t="s">
        <v>17</v>
      </c>
      <c r="B16" s="32" t="s">
        <v>37</v>
      </c>
      <c r="C16" s="33">
        <f>2263512.59</f>
        <v>2263512.59</v>
      </c>
      <c r="D16" s="15">
        <f t="shared" si="0"/>
        <v>2263512.59</v>
      </c>
      <c r="E16" s="34"/>
      <c r="F16" s="1"/>
      <c r="G16" s="1"/>
      <c r="H16" s="1" t="s">
        <v>9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</row>
    <row r="17" spans="1:107" s="2" customFormat="1" ht="48.75" customHeight="1">
      <c r="A17" s="14" t="s">
        <v>18</v>
      </c>
      <c r="B17" s="13" t="s">
        <v>39</v>
      </c>
      <c r="C17" s="33">
        <f>654894</f>
        <v>654894</v>
      </c>
      <c r="D17" s="15">
        <f t="shared" si="0"/>
        <v>654894</v>
      </c>
      <c r="E17" s="34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</row>
    <row r="18" spans="1:107" s="2" customFormat="1" ht="42.75" customHeight="1">
      <c r="A18" s="14"/>
      <c r="B18" s="13" t="s">
        <v>42</v>
      </c>
      <c r="C18" s="33">
        <f>C13+C14+C15+C16+C17</f>
        <v>8102539.22</v>
      </c>
      <c r="D18" s="15">
        <f t="shared" si="0"/>
        <v>8102539.22</v>
      </c>
      <c r="E18" s="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</row>
    <row r="19" spans="1:107" s="2" customFormat="1" ht="26.25" customHeight="1">
      <c r="A19" s="40" t="s">
        <v>24</v>
      </c>
      <c r="B19" s="41"/>
      <c r="C19" s="41"/>
      <c r="D19" s="41"/>
      <c r="E19" s="4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</row>
    <row r="20" spans="1:107" s="2" customFormat="1" ht="39.75" customHeight="1">
      <c r="A20" s="14" t="s">
        <v>10</v>
      </c>
      <c r="B20" s="13" t="s">
        <v>46</v>
      </c>
      <c r="C20" s="15">
        <f>104077000</f>
        <v>104077000</v>
      </c>
      <c r="D20" s="15">
        <f>C20</f>
        <v>104077000</v>
      </c>
      <c r="E20" s="15"/>
      <c r="F20" s="29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</row>
    <row r="21" spans="1:107" s="2" customFormat="1" ht="39.75" customHeight="1">
      <c r="A21" s="14" t="s">
        <v>12</v>
      </c>
      <c r="B21" s="13" t="s">
        <v>45</v>
      </c>
      <c r="C21" s="15">
        <f>108935000.78</f>
        <v>108935000.78</v>
      </c>
      <c r="D21" s="15">
        <f>C21</f>
        <v>108935000.78</v>
      </c>
      <c r="E21" s="15"/>
      <c r="F21" s="29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</row>
    <row r="22" spans="1:107" s="26" customFormat="1" ht="26.25" customHeight="1">
      <c r="A22" s="14"/>
      <c r="B22" s="13" t="s">
        <v>25</v>
      </c>
      <c r="C22" s="15">
        <f>C20+C21</f>
        <v>213012000.78</v>
      </c>
      <c r="D22" s="15">
        <f t="shared" si="0"/>
        <v>213012000.78</v>
      </c>
      <c r="E22" s="1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</row>
    <row r="23" spans="1:107" s="2" customFormat="1" ht="28.5" customHeight="1">
      <c r="A23" s="14"/>
      <c r="B23" s="13" t="s">
        <v>43</v>
      </c>
      <c r="C23" s="15">
        <f>C22</f>
        <v>213012000.78</v>
      </c>
      <c r="D23" s="15">
        <f t="shared" si="0"/>
        <v>213012000.78</v>
      </c>
      <c r="E23" s="15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</row>
    <row r="24" spans="1:107" s="2" customFormat="1" ht="26.25" customHeight="1">
      <c r="A24" s="12"/>
      <c r="B24" s="40" t="s">
        <v>26</v>
      </c>
      <c r="C24" s="41"/>
      <c r="D24" s="41"/>
      <c r="E24" s="4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</row>
    <row r="25" spans="1:107" s="2" customFormat="1" ht="48.75" customHeight="1">
      <c r="A25" s="12" t="s">
        <v>2</v>
      </c>
      <c r="B25" s="31" t="s">
        <v>11</v>
      </c>
      <c r="C25" s="23">
        <f>64339588+4604610</f>
        <v>68944198</v>
      </c>
      <c r="D25" s="23"/>
      <c r="E25" s="23">
        <f aca="true" t="shared" si="1" ref="E25:E34">C25</f>
        <v>68944198</v>
      </c>
      <c r="F25" s="28">
        <f>E26+E27+E28+E29+E30</f>
        <v>68944198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</row>
    <row r="26" spans="1:107" s="2" customFormat="1" ht="82.5" customHeight="1">
      <c r="A26" s="12" t="s">
        <v>27</v>
      </c>
      <c r="B26" s="13" t="s">
        <v>47</v>
      </c>
      <c r="C26" s="15">
        <f>20391347</f>
        <v>20391347</v>
      </c>
      <c r="D26" s="15"/>
      <c r="E26" s="15">
        <f t="shared" si="1"/>
        <v>20391347</v>
      </c>
      <c r="F26" s="29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</row>
    <row r="27" spans="1:107" s="2" customFormat="1" ht="85.5" customHeight="1">
      <c r="A27" s="12" t="s">
        <v>28</v>
      </c>
      <c r="B27" s="13" t="s">
        <v>48</v>
      </c>
      <c r="C27" s="15">
        <f>15681584</f>
        <v>15681584</v>
      </c>
      <c r="D27" s="15"/>
      <c r="E27" s="15">
        <f t="shared" si="1"/>
        <v>15681584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</row>
    <row r="28" spans="1:107" s="2" customFormat="1" ht="63" customHeight="1">
      <c r="A28" s="12" t="s">
        <v>30</v>
      </c>
      <c r="B28" s="13" t="s">
        <v>16</v>
      </c>
      <c r="C28" s="15">
        <f>13548139</f>
        <v>13548139</v>
      </c>
      <c r="D28" s="15"/>
      <c r="E28" s="15">
        <f t="shared" si="1"/>
        <v>13548139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</row>
    <row r="29" spans="1:107" s="2" customFormat="1" ht="42" customHeight="1">
      <c r="A29" s="12" t="s">
        <v>41</v>
      </c>
      <c r="B29" s="13" t="s">
        <v>49</v>
      </c>
      <c r="C29" s="15">
        <f>14718518</f>
        <v>14718518</v>
      </c>
      <c r="D29" s="15"/>
      <c r="E29" s="15">
        <f t="shared" si="1"/>
        <v>14718518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</row>
    <row r="30" spans="1:107" s="2" customFormat="1" ht="27" customHeight="1">
      <c r="A30" s="12" t="s">
        <v>51</v>
      </c>
      <c r="B30" s="13" t="s">
        <v>58</v>
      </c>
      <c r="C30" s="15">
        <f>4604610</f>
        <v>4604610</v>
      </c>
      <c r="D30" s="15"/>
      <c r="E30" s="15">
        <f t="shared" si="1"/>
        <v>4604610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</row>
    <row r="31" spans="1:107" s="2" customFormat="1" ht="36.75" customHeight="1">
      <c r="A31" s="16" t="s">
        <v>31</v>
      </c>
      <c r="B31" s="31" t="s">
        <v>50</v>
      </c>
      <c r="C31" s="35">
        <f>15000000</f>
        <v>15000000</v>
      </c>
      <c r="D31" s="23"/>
      <c r="E31" s="23">
        <f t="shared" si="1"/>
        <v>15000000</v>
      </c>
      <c r="F31" s="28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</row>
    <row r="32" spans="1:107" s="2" customFormat="1" ht="38.25" customHeight="1">
      <c r="A32" s="16" t="s">
        <v>32</v>
      </c>
      <c r="B32" s="36" t="s">
        <v>13</v>
      </c>
      <c r="C32" s="17">
        <f>650000</f>
        <v>650000</v>
      </c>
      <c r="D32" s="15"/>
      <c r="E32" s="15">
        <f t="shared" si="1"/>
        <v>650000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</row>
    <row r="33" spans="1:107" s="2" customFormat="1" ht="24" customHeight="1">
      <c r="A33" s="16"/>
      <c r="B33" s="13" t="s">
        <v>33</v>
      </c>
      <c r="C33" s="17">
        <f>C25+C31+C32</f>
        <v>84594198</v>
      </c>
      <c r="D33" s="15"/>
      <c r="E33" s="15">
        <f t="shared" si="1"/>
        <v>84594198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</row>
    <row r="34" spans="1:5" s="2" customFormat="1" ht="23.25" customHeight="1">
      <c r="A34" s="14"/>
      <c r="B34" s="13" t="s">
        <v>29</v>
      </c>
      <c r="C34" s="17">
        <f>C33</f>
        <v>84594198</v>
      </c>
      <c r="D34" s="17"/>
      <c r="E34" s="15">
        <f t="shared" si="1"/>
        <v>84594198</v>
      </c>
    </row>
    <row r="35" spans="1:5" s="2" customFormat="1" ht="27" customHeight="1">
      <c r="A35" s="14"/>
      <c r="B35" s="40" t="s">
        <v>34</v>
      </c>
      <c r="C35" s="41"/>
      <c r="D35" s="41"/>
      <c r="E35" s="41"/>
    </row>
    <row r="36" spans="1:5" s="2" customFormat="1" ht="42" customHeight="1">
      <c r="A36" s="14" t="s">
        <v>35</v>
      </c>
      <c r="B36" s="13" t="s">
        <v>40</v>
      </c>
      <c r="C36" s="17">
        <f>7897460+2183070</f>
        <v>10080530</v>
      </c>
      <c r="D36" s="17"/>
      <c r="E36" s="15">
        <f>C36</f>
        <v>10080530</v>
      </c>
    </row>
    <row r="37" spans="1:5" s="2" customFormat="1" ht="21" customHeight="1">
      <c r="A37" s="14"/>
      <c r="B37" s="13" t="s">
        <v>44</v>
      </c>
      <c r="C37" s="17">
        <f>C36</f>
        <v>10080530</v>
      </c>
      <c r="D37" s="17"/>
      <c r="E37" s="15">
        <f>C37</f>
        <v>10080530</v>
      </c>
    </row>
    <row r="38" spans="1:5" s="2" customFormat="1" ht="21.75" customHeight="1">
      <c r="A38" s="14"/>
      <c r="B38" s="13" t="s">
        <v>36</v>
      </c>
      <c r="C38" s="17">
        <f>C37</f>
        <v>10080530</v>
      </c>
      <c r="D38" s="17"/>
      <c r="E38" s="15">
        <f>C38</f>
        <v>10080530</v>
      </c>
    </row>
    <row r="39" spans="1:5" s="2" customFormat="1" ht="21.75" customHeight="1">
      <c r="A39" s="14"/>
      <c r="B39" s="40" t="s">
        <v>52</v>
      </c>
      <c r="C39" s="41"/>
      <c r="D39" s="41"/>
      <c r="E39" s="41"/>
    </row>
    <row r="40" spans="1:5" s="2" customFormat="1" ht="57.75" customHeight="1">
      <c r="A40" s="14" t="s">
        <v>53</v>
      </c>
      <c r="B40" s="13" t="s">
        <v>57</v>
      </c>
      <c r="C40" s="17">
        <f>500000</f>
        <v>500000</v>
      </c>
      <c r="D40" s="17"/>
      <c r="E40" s="15">
        <f>C40</f>
        <v>500000</v>
      </c>
    </row>
    <row r="41" spans="1:5" s="2" customFormat="1" ht="21.75" customHeight="1">
      <c r="A41" s="14"/>
      <c r="B41" s="13" t="s">
        <v>54</v>
      </c>
      <c r="C41" s="17">
        <f>C40</f>
        <v>500000</v>
      </c>
      <c r="D41" s="17"/>
      <c r="E41" s="15">
        <f>C41</f>
        <v>500000</v>
      </c>
    </row>
    <row r="42" spans="1:5" s="2" customFormat="1" ht="21.75" customHeight="1">
      <c r="A42" s="14"/>
      <c r="B42" s="13" t="s">
        <v>55</v>
      </c>
      <c r="C42" s="17">
        <f>C41</f>
        <v>500000</v>
      </c>
      <c r="D42" s="17"/>
      <c r="E42" s="15">
        <f>C42</f>
        <v>500000</v>
      </c>
    </row>
    <row r="43" spans="1:5" s="2" customFormat="1" ht="22.5" customHeight="1">
      <c r="A43" s="14"/>
      <c r="B43" s="13" t="s">
        <v>56</v>
      </c>
      <c r="C43" s="17">
        <f>C18+C23+C34+C38+C42</f>
        <v>316289268</v>
      </c>
      <c r="D43" s="17">
        <f>D23+D18</f>
        <v>221114540</v>
      </c>
      <c r="E43" s="17">
        <f>E34+E38+E42</f>
        <v>95174728</v>
      </c>
    </row>
    <row r="44" spans="1:5" s="2" customFormat="1" ht="41.25" customHeight="1">
      <c r="A44" s="18"/>
      <c r="B44" s="30" t="s">
        <v>19</v>
      </c>
      <c r="C44" s="27" t="s">
        <v>9</v>
      </c>
      <c r="D44" s="45" t="s">
        <v>20</v>
      </c>
      <c r="E44" s="45"/>
    </row>
    <row r="45" spans="1:5" s="2" customFormat="1" ht="51" customHeight="1">
      <c r="A45" s="20"/>
      <c r="B45" s="30"/>
      <c r="C45" s="27"/>
      <c r="D45" s="45"/>
      <c r="E45" s="45"/>
    </row>
    <row r="46" spans="1:5" s="2" customFormat="1" ht="4.5" customHeight="1">
      <c r="A46" s="20"/>
      <c r="B46" s="19"/>
      <c r="C46" s="21"/>
      <c r="D46" s="21"/>
      <c r="E46" s="22"/>
    </row>
    <row r="47" spans="1:5" s="2" customFormat="1" ht="27" customHeight="1">
      <c r="A47" s="7"/>
      <c r="B47" s="7"/>
      <c r="C47" s="8"/>
      <c r="D47" s="8"/>
      <c r="E47" s="9"/>
    </row>
    <row r="48" s="2" customFormat="1" ht="18.75"/>
    <row r="49" s="2" customFormat="1" ht="18.75"/>
    <row r="50" s="2" customFormat="1" ht="20.25">
      <c r="B50" s="3"/>
    </row>
    <row r="51" spans="1:5" ht="20.25">
      <c r="A51" s="24"/>
      <c r="B51" s="3"/>
      <c r="C51" s="3"/>
      <c r="D51" s="3"/>
      <c r="E51" s="3"/>
    </row>
    <row r="52" spans="1:5" ht="20.25">
      <c r="A52" s="24"/>
      <c r="B52" s="3"/>
      <c r="C52" s="3"/>
      <c r="D52" s="3"/>
      <c r="E52" s="3"/>
    </row>
    <row r="53" spans="1:5" ht="20.25">
      <c r="A53" s="24"/>
      <c r="B53" s="3"/>
      <c r="C53" s="3"/>
      <c r="D53" s="3"/>
      <c r="E53" s="3"/>
    </row>
    <row r="54" spans="1:5" ht="20.25">
      <c r="A54" s="24"/>
      <c r="B54" s="3"/>
      <c r="C54" s="3"/>
      <c r="D54" s="3"/>
      <c r="E54" s="3"/>
    </row>
    <row r="55" spans="1:5" ht="20.25">
      <c r="A55" s="24"/>
      <c r="B55" s="3"/>
      <c r="C55" s="3"/>
      <c r="D55" s="3"/>
      <c r="E55" s="3"/>
    </row>
    <row r="56" spans="1:5" ht="20.25">
      <c r="A56" s="24"/>
      <c r="B56" s="3"/>
      <c r="C56" s="3"/>
      <c r="D56" s="3"/>
      <c r="E56" s="3"/>
    </row>
    <row r="57" spans="1:5" ht="20.25">
      <c r="A57" s="24"/>
      <c r="B57" s="3"/>
      <c r="C57" s="3"/>
      <c r="D57" s="3"/>
      <c r="E57" s="3"/>
    </row>
    <row r="58" spans="1:5" ht="20.25">
      <c r="A58" s="24"/>
      <c r="B58" s="3"/>
      <c r="C58" s="3"/>
      <c r="D58" s="3"/>
      <c r="E58" s="3"/>
    </row>
    <row r="59" spans="1:5" ht="20.25">
      <c r="A59" s="24"/>
      <c r="B59" s="3"/>
      <c r="C59" s="3"/>
      <c r="D59" s="3"/>
      <c r="E59" s="3"/>
    </row>
    <row r="60" spans="1:5" ht="20.25">
      <c r="A60" s="24"/>
      <c r="B60" s="3"/>
      <c r="C60" s="3"/>
      <c r="D60" s="3"/>
      <c r="E60" s="3"/>
    </row>
    <row r="61" spans="1:5" ht="20.25">
      <c r="A61" s="24"/>
      <c r="B61" s="3"/>
      <c r="C61" s="3"/>
      <c r="D61" s="3"/>
      <c r="E61" s="3"/>
    </row>
    <row r="62" spans="1:5" ht="20.25">
      <c r="A62" s="24"/>
      <c r="B62" s="3"/>
      <c r="C62" s="3"/>
      <c r="D62" s="3"/>
      <c r="E62" s="3"/>
    </row>
    <row r="63" spans="1:5" ht="20.25">
      <c r="A63" s="24"/>
      <c r="B63" s="3"/>
      <c r="C63" s="3"/>
      <c r="D63" s="3"/>
      <c r="E63" s="3"/>
    </row>
    <row r="64" spans="1:5" ht="20.25">
      <c r="A64" s="24"/>
      <c r="B64" s="3"/>
      <c r="C64" s="3"/>
      <c r="D64" s="3"/>
      <c r="E64" s="3"/>
    </row>
    <row r="65" spans="1:5" ht="20.25">
      <c r="A65" s="24"/>
      <c r="B65" s="3"/>
      <c r="C65" s="3"/>
      <c r="D65" s="3"/>
      <c r="E65" s="3"/>
    </row>
    <row r="66" spans="1:5" ht="20.25">
      <c r="A66" s="24"/>
      <c r="B66" s="3"/>
      <c r="C66" s="3"/>
      <c r="D66" s="3"/>
      <c r="E66" s="3"/>
    </row>
    <row r="67" spans="1:5" ht="20.25">
      <c r="A67" s="24"/>
      <c r="B67" s="3"/>
      <c r="C67" s="3"/>
      <c r="D67" s="3"/>
      <c r="E67" s="3"/>
    </row>
    <row r="68" spans="1:5" ht="20.25">
      <c r="A68" s="24"/>
      <c r="B68" s="3"/>
      <c r="C68" s="3"/>
      <c r="D68" s="3"/>
      <c r="E68" s="3"/>
    </row>
    <row r="69" spans="1:5" ht="20.25">
      <c r="A69" s="24"/>
      <c r="B69" s="3"/>
      <c r="C69" s="3"/>
      <c r="D69" s="3"/>
      <c r="E69" s="3"/>
    </row>
    <row r="70" spans="1:5" ht="20.25">
      <c r="A70" s="24"/>
      <c r="B70" s="3"/>
      <c r="C70" s="3"/>
      <c r="D70" s="3"/>
      <c r="E70" s="3"/>
    </row>
    <row r="71" spans="1:5" ht="20.25">
      <c r="A71" s="24"/>
      <c r="B71" s="3"/>
      <c r="C71" s="3"/>
      <c r="D71" s="3"/>
      <c r="E71" s="3"/>
    </row>
    <row r="72" spans="1:5" ht="20.25">
      <c r="A72" s="24"/>
      <c r="B72" s="3"/>
      <c r="C72" s="3"/>
      <c r="D72" s="3"/>
      <c r="E72" s="3"/>
    </row>
    <row r="73" spans="1:5" ht="20.25">
      <c r="A73" s="24"/>
      <c r="B73" s="3"/>
      <c r="C73" s="3"/>
      <c r="D73" s="3"/>
      <c r="E73" s="3"/>
    </row>
    <row r="74" spans="1:5" ht="20.25">
      <c r="A74" s="24"/>
      <c r="B74" s="3"/>
      <c r="C74" s="3"/>
      <c r="D74" s="3"/>
      <c r="E74" s="3"/>
    </row>
    <row r="75" spans="1:5" ht="20.25">
      <c r="A75" s="24"/>
      <c r="B75" s="3"/>
      <c r="C75" s="3"/>
      <c r="D75" s="3"/>
      <c r="E75" s="3"/>
    </row>
    <row r="76" spans="1:5" ht="20.25">
      <c r="A76" s="24"/>
      <c r="B76" s="3"/>
      <c r="C76" s="3"/>
      <c r="D76" s="3"/>
      <c r="E76" s="3"/>
    </row>
    <row r="77" spans="1:5" ht="20.25">
      <c r="A77" s="24"/>
      <c r="B77" s="3"/>
      <c r="C77" s="3"/>
      <c r="D77" s="3"/>
      <c r="E77" s="3"/>
    </row>
    <row r="78" spans="1:5" ht="20.25">
      <c r="A78" s="24"/>
      <c r="B78" s="3"/>
      <c r="C78" s="3"/>
      <c r="D78" s="3"/>
      <c r="E78" s="3"/>
    </row>
    <row r="79" spans="1:5" ht="20.25">
      <c r="A79" s="24"/>
      <c r="B79" s="3"/>
      <c r="C79" s="3"/>
      <c r="D79" s="3"/>
      <c r="E79" s="3"/>
    </row>
    <row r="80" spans="1:5" ht="20.25">
      <c r="A80" s="24"/>
      <c r="B80" s="3"/>
      <c r="C80" s="3"/>
      <c r="D80" s="3"/>
      <c r="E80" s="3"/>
    </row>
    <row r="81" spans="1:5" ht="20.25">
      <c r="A81" s="24"/>
      <c r="B81" s="3"/>
      <c r="C81" s="3"/>
      <c r="D81" s="3"/>
      <c r="E81" s="3"/>
    </row>
    <row r="82" spans="1:5" ht="20.25">
      <c r="A82" s="24"/>
      <c r="B82" s="3"/>
      <c r="C82" s="3"/>
      <c r="D82" s="3"/>
      <c r="E82" s="3"/>
    </row>
    <row r="83" spans="1:5" ht="20.25">
      <c r="A83" s="24"/>
      <c r="B83" s="3"/>
      <c r="C83" s="3"/>
      <c r="D83" s="3"/>
      <c r="E83" s="3"/>
    </row>
    <row r="84" spans="1:5" ht="20.25">
      <c r="A84" s="24"/>
      <c r="B84" s="3"/>
      <c r="C84" s="3"/>
      <c r="D84" s="3"/>
      <c r="E84" s="3"/>
    </row>
    <row r="85" spans="1:5" ht="20.25">
      <c r="A85" s="24"/>
      <c r="B85" s="3"/>
      <c r="C85" s="3"/>
      <c r="D85" s="3"/>
      <c r="E85" s="3"/>
    </row>
    <row r="86" spans="1:5" ht="20.25">
      <c r="A86" s="24"/>
      <c r="B86" s="3"/>
      <c r="C86" s="3"/>
      <c r="D86" s="3"/>
      <c r="E86" s="3"/>
    </row>
    <row r="87" spans="1:5" ht="20.25">
      <c r="A87" s="24"/>
      <c r="B87" s="3"/>
      <c r="C87" s="3"/>
      <c r="D87" s="3"/>
      <c r="E87" s="3"/>
    </row>
    <row r="88" spans="1:5" ht="20.25">
      <c r="A88" s="24"/>
      <c r="B88" s="3"/>
      <c r="C88" s="3"/>
      <c r="D88" s="3"/>
      <c r="E88" s="3"/>
    </row>
    <row r="89" spans="1:5" ht="20.25">
      <c r="A89" s="24"/>
      <c r="B89" s="3"/>
      <c r="C89" s="3"/>
      <c r="D89" s="3"/>
      <c r="E89" s="3"/>
    </row>
    <row r="90" spans="1:5" ht="20.25">
      <c r="A90" s="24"/>
      <c r="B90" s="3"/>
      <c r="C90" s="3"/>
      <c r="D90" s="3"/>
      <c r="E90" s="3"/>
    </row>
    <row r="91" spans="1:5" ht="20.25">
      <c r="A91" s="24"/>
      <c r="B91" s="3"/>
      <c r="C91" s="3"/>
      <c r="D91" s="3"/>
      <c r="E91" s="3"/>
    </row>
    <row r="92" spans="1:5" ht="20.25">
      <c r="A92" s="24"/>
      <c r="B92" s="3"/>
      <c r="C92" s="3"/>
      <c r="D92" s="3"/>
      <c r="E92" s="3"/>
    </row>
    <row r="93" spans="1:5" ht="20.25">
      <c r="A93" s="24"/>
      <c r="B93" s="3"/>
      <c r="C93" s="3"/>
      <c r="D93" s="3"/>
      <c r="E93" s="3"/>
    </row>
    <row r="94" spans="1:5" ht="20.25">
      <c r="A94" s="24"/>
      <c r="B94" s="3"/>
      <c r="C94" s="3"/>
      <c r="D94" s="3"/>
      <c r="E94" s="3"/>
    </row>
    <row r="95" spans="1:5" ht="20.25">
      <c r="A95" s="24"/>
      <c r="B95" s="3"/>
      <c r="C95" s="3"/>
      <c r="D95" s="3"/>
      <c r="E95" s="3"/>
    </row>
    <row r="96" spans="1:5" ht="20.25">
      <c r="A96" s="24"/>
      <c r="B96" s="3"/>
      <c r="C96" s="3"/>
      <c r="D96" s="3"/>
      <c r="E96" s="3"/>
    </row>
    <row r="97" spans="1:5" ht="20.25">
      <c r="A97" s="24"/>
      <c r="B97" s="3"/>
      <c r="C97" s="3"/>
      <c r="D97" s="3"/>
      <c r="E97" s="3"/>
    </row>
    <row r="98" spans="1:5" ht="20.25">
      <c r="A98" s="24"/>
      <c r="B98" s="3"/>
      <c r="C98" s="3"/>
      <c r="D98" s="3"/>
      <c r="E98" s="3"/>
    </row>
    <row r="99" spans="1:5" ht="20.25">
      <c r="A99" s="24"/>
      <c r="B99" s="3"/>
      <c r="C99" s="3"/>
      <c r="D99" s="3"/>
      <c r="E99" s="3"/>
    </row>
    <row r="100" spans="1:5" ht="20.25">
      <c r="A100" s="24"/>
      <c r="B100" s="3"/>
      <c r="C100" s="3"/>
      <c r="D100" s="3"/>
      <c r="E100" s="3"/>
    </row>
    <row r="101" spans="1:5" ht="20.25">
      <c r="A101" s="24"/>
      <c r="B101" s="3"/>
      <c r="C101" s="3"/>
      <c r="D101" s="3"/>
      <c r="E101" s="3"/>
    </row>
    <row r="102" spans="1:5" ht="20.25">
      <c r="A102" s="24"/>
      <c r="B102" s="3"/>
      <c r="C102" s="3"/>
      <c r="D102" s="3"/>
      <c r="E102" s="3"/>
    </row>
    <row r="103" spans="1:5" ht="20.25">
      <c r="A103" s="24"/>
      <c r="B103" s="3"/>
      <c r="C103" s="3"/>
      <c r="D103" s="3"/>
      <c r="E103" s="3"/>
    </row>
    <row r="104" spans="1:5" ht="20.25">
      <c r="A104" s="24"/>
      <c r="B104" s="3"/>
      <c r="C104" s="3"/>
      <c r="D104" s="3"/>
      <c r="E104" s="3"/>
    </row>
    <row r="105" spans="1:5" ht="20.25">
      <c r="A105" s="24"/>
      <c r="B105" s="3"/>
      <c r="C105" s="3"/>
      <c r="D105" s="3"/>
      <c r="E105" s="3"/>
    </row>
    <row r="106" spans="1:5" ht="20.25">
      <c r="A106" s="24"/>
      <c r="B106" s="3"/>
      <c r="C106" s="3"/>
      <c r="D106" s="3"/>
      <c r="E106" s="3"/>
    </row>
    <row r="107" spans="1:5" ht="20.25">
      <c r="A107" s="24"/>
      <c r="B107" s="3"/>
      <c r="C107" s="3"/>
      <c r="D107" s="3"/>
      <c r="E107" s="3"/>
    </row>
    <row r="108" spans="1:5" ht="20.25">
      <c r="A108" s="24"/>
      <c r="B108" s="3"/>
      <c r="C108" s="3"/>
      <c r="D108" s="3"/>
      <c r="E108" s="3"/>
    </row>
    <row r="109" spans="1:5" ht="20.25">
      <c r="A109" s="24"/>
      <c r="B109" s="3"/>
      <c r="C109" s="3"/>
      <c r="D109" s="3"/>
      <c r="E109" s="3"/>
    </row>
    <row r="110" spans="1:5" ht="20.25">
      <c r="A110" s="24"/>
      <c r="B110" s="3"/>
      <c r="C110" s="3"/>
      <c r="D110" s="3"/>
      <c r="E110" s="3"/>
    </row>
    <row r="111" spans="1:5" ht="20.25">
      <c r="A111" s="24"/>
      <c r="B111" s="3"/>
      <c r="C111" s="3"/>
      <c r="D111" s="3"/>
      <c r="E111" s="3"/>
    </row>
    <row r="112" spans="1:5" ht="20.25">
      <c r="A112" s="24"/>
      <c r="B112" s="3"/>
      <c r="C112" s="3"/>
      <c r="D112" s="3"/>
      <c r="E112" s="3"/>
    </row>
    <row r="113" spans="1:5" ht="20.25">
      <c r="A113" s="24"/>
      <c r="B113" s="3"/>
      <c r="C113" s="3"/>
      <c r="D113" s="3"/>
      <c r="E113" s="3"/>
    </row>
    <row r="114" spans="1:5" ht="20.25">
      <c r="A114" s="24"/>
      <c r="B114" s="3"/>
      <c r="C114" s="3"/>
      <c r="D114" s="3"/>
      <c r="E114" s="3"/>
    </row>
    <row r="115" spans="1:5" ht="20.25">
      <c r="A115" s="24"/>
      <c r="B115" s="3"/>
      <c r="C115" s="3"/>
      <c r="D115" s="3"/>
      <c r="E115" s="3"/>
    </row>
    <row r="116" spans="1:5" ht="20.25">
      <c r="A116" s="24"/>
      <c r="B116" s="3"/>
      <c r="C116" s="3"/>
      <c r="D116" s="3"/>
      <c r="E116" s="3"/>
    </row>
    <row r="117" spans="1:5" ht="20.25">
      <c r="A117" s="24"/>
      <c r="B117" s="3"/>
      <c r="C117" s="3"/>
      <c r="D117" s="3"/>
      <c r="E117" s="3"/>
    </row>
    <row r="118" spans="1:5" ht="20.25">
      <c r="A118" s="24"/>
      <c r="B118" s="3"/>
      <c r="C118" s="3"/>
      <c r="D118" s="3"/>
      <c r="E118" s="3"/>
    </row>
    <row r="119" spans="1:5" ht="20.25">
      <c r="A119" s="24"/>
      <c r="B119" s="3"/>
      <c r="C119" s="3"/>
      <c r="D119" s="3"/>
      <c r="E119" s="3"/>
    </row>
    <row r="120" spans="1:5" ht="20.25">
      <c r="A120" s="24"/>
      <c r="B120" s="3"/>
      <c r="C120" s="3"/>
      <c r="D120" s="3"/>
      <c r="E120" s="3"/>
    </row>
    <row r="121" spans="1:5" ht="20.25">
      <c r="A121" s="24"/>
      <c r="B121" s="3"/>
      <c r="C121" s="3"/>
      <c r="D121" s="3"/>
      <c r="E121" s="3"/>
    </row>
    <row r="122" spans="1:5" ht="20.25">
      <c r="A122" s="24"/>
      <c r="B122" s="3"/>
      <c r="C122" s="3"/>
      <c r="D122" s="3"/>
      <c r="E122" s="3"/>
    </row>
    <row r="123" spans="1:5" ht="20.25">
      <c r="A123" s="24"/>
      <c r="B123" s="3"/>
      <c r="C123" s="3"/>
      <c r="D123" s="3"/>
      <c r="E123" s="3"/>
    </row>
    <row r="124" spans="1:5" ht="20.25">
      <c r="A124" s="24"/>
      <c r="B124" s="3"/>
      <c r="C124" s="3"/>
      <c r="D124" s="3"/>
      <c r="E124" s="3"/>
    </row>
    <row r="125" spans="1:5" ht="20.25">
      <c r="A125" s="24"/>
      <c r="B125" s="3"/>
      <c r="C125" s="3"/>
      <c r="D125" s="3"/>
      <c r="E125" s="3"/>
    </row>
    <row r="126" spans="1:5" ht="20.25">
      <c r="A126" s="24"/>
      <c r="B126" s="3"/>
      <c r="C126" s="3"/>
      <c r="D126" s="3"/>
      <c r="E126" s="3"/>
    </row>
    <row r="127" spans="2:5" ht="20.25">
      <c r="B127" s="3"/>
      <c r="C127" s="3"/>
      <c r="D127" s="3"/>
      <c r="E127" s="3"/>
    </row>
    <row r="128" spans="2:5" ht="20.25">
      <c r="B128" s="3"/>
      <c r="C128" s="3"/>
      <c r="D128" s="3"/>
      <c r="E128" s="3"/>
    </row>
    <row r="129" spans="2:5" ht="20.25">
      <c r="B129" s="3"/>
      <c r="C129" s="3"/>
      <c r="D129" s="3"/>
      <c r="E129" s="3"/>
    </row>
    <row r="130" spans="2:5" ht="20.25">
      <c r="B130" s="3"/>
      <c r="C130" s="3"/>
      <c r="D130" s="3"/>
      <c r="E130" s="3"/>
    </row>
    <row r="131" spans="2:5" ht="20.25">
      <c r="B131" s="3"/>
      <c r="C131" s="3"/>
      <c r="D131" s="3"/>
      <c r="E131" s="3"/>
    </row>
    <row r="132" spans="2:5" ht="20.25">
      <c r="B132" s="3"/>
      <c r="C132" s="3"/>
      <c r="D132" s="3"/>
      <c r="E132" s="3"/>
    </row>
    <row r="133" spans="2:5" ht="20.25">
      <c r="B133" s="3"/>
      <c r="C133" s="3"/>
      <c r="D133" s="3"/>
      <c r="E133" s="3"/>
    </row>
    <row r="134" spans="3:5" ht="20.25">
      <c r="C134" s="3"/>
      <c r="D134" s="3"/>
      <c r="E134" s="3"/>
    </row>
  </sheetData>
  <sheetProtection/>
  <mergeCells count="14">
    <mergeCell ref="D44:E44"/>
    <mergeCell ref="D45:E45"/>
    <mergeCell ref="B8:B10"/>
    <mergeCell ref="C8:C10"/>
    <mergeCell ref="D8:E8"/>
    <mergeCell ref="B39:E39"/>
    <mergeCell ref="D1:E1"/>
    <mergeCell ref="D9:E9"/>
    <mergeCell ref="A12:E12"/>
    <mergeCell ref="B24:E24"/>
    <mergeCell ref="B35:E35"/>
    <mergeCell ref="A8:A10"/>
    <mergeCell ref="A5:E6"/>
    <mergeCell ref="A19:E19"/>
  </mergeCells>
  <conditionalFormatting sqref="B32">
    <cfRule type="duplicateValues" priority="1" dxfId="1">
      <formula>AND(COUNTIF($B$32:$B$32,B32)&gt;1,NOT(ISBLANK(B32)))</formula>
    </cfRule>
  </conditionalFormatting>
  <printOptions/>
  <pageMargins left="0.7086614173228347" right="0.2755905511811024" top="0.7086614173228347" bottom="0.6299212598425197" header="0.11811023622047245" footer="0.2362204724409449"/>
  <pageSetup fitToHeight="0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Admin</cp:lastModifiedBy>
  <cp:lastPrinted>2020-02-06T09:07:28Z</cp:lastPrinted>
  <dcterms:created xsi:type="dcterms:W3CDTF">2009-05-12T09:31:38Z</dcterms:created>
  <dcterms:modified xsi:type="dcterms:W3CDTF">2020-02-06T09:07:35Z</dcterms:modified>
  <cp:category/>
  <cp:version/>
  <cp:contentType/>
  <cp:contentStatus/>
</cp:coreProperties>
</file>