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'Лист1'!$A$1:$J$145</definedName>
  </definedNames>
  <calcPr fullCalcOnLoad="1"/>
</workbook>
</file>

<file path=xl/sharedStrings.xml><?xml version="1.0" encoding="utf-8"?>
<sst xmlns="http://schemas.openxmlformats.org/spreadsheetml/2006/main" count="413" uniqueCount="209">
  <si>
    <t>Джерело фінансування</t>
  </si>
  <si>
    <t>І кв.</t>
  </si>
  <si>
    <t>IV кв.</t>
  </si>
  <si>
    <t>Утримання підземних переходів</t>
  </si>
  <si>
    <t>Утримання міських туалетів</t>
  </si>
  <si>
    <t>Обслуговування мереж зовнішнього освітлення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</si>
  <si>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</si>
  <si>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</si>
  <si>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</si>
  <si>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</si>
  <si>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</si>
  <si>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</si>
  <si>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</si>
  <si>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</si>
  <si>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</si>
  <si>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</si>
  <si>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</si>
  <si>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</si>
  <si>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</si>
  <si>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</si>
  <si>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</si>
  <si>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</si>
  <si>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</si>
  <si>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</si>
  <si>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</si>
  <si>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</si>
  <si>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</si>
  <si>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</si>
  <si>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</si>
  <si>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</si>
  <si>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</si>
  <si>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</si>
  <si>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</si>
  <si>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</si>
  <si>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</si>
  <si>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</si>
  <si>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</si>
  <si>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</si>
  <si>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</si>
  <si>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</si>
  <si>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 xml:space="preserve">Капітальний ремонт (встановлення) огорожі на кладовищах міста </t>
  </si>
  <si>
    <t>1.1.1</t>
  </si>
  <si>
    <t>1.1.2</t>
  </si>
  <si>
    <t>1.1.3</t>
  </si>
  <si>
    <t>1.1.4</t>
  </si>
  <si>
    <t>1.1.5</t>
  </si>
  <si>
    <t>1.1.6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</si>
  <si>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</si>
  <si>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</si>
  <si>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</si>
  <si>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</si>
  <si>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</si>
  <si>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</si>
  <si>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</si>
  <si>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</si>
  <si>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</si>
  <si>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</si>
  <si>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</si>
  <si>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</si>
  <si>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</si>
  <si>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</si>
  <si>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Оплата послуг супутникового контролю /DGPS/  по утриманню об’єктів благоустрою</t>
  </si>
  <si>
    <t>1. Видатки розвитку</t>
  </si>
  <si>
    <t>Послуги з  оформлення міста до урочистих подій (поточний ремонт)</t>
  </si>
  <si>
    <t>6.1</t>
  </si>
  <si>
    <t>6.2</t>
  </si>
  <si>
    <t>6.3</t>
  </si>
  <si>
    <t>7.1</t>
  </si>
  <si>
    <t>7.2</t>
  </si>
  <si>
    <t>Послуги з прибирання та догляду за зеленими зонами, доріжками у парках, скверах, на набережних та пішохідному мосту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</si>
  <si>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</si>
  <si>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</si>
  <si>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</si>
  <si>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</si>
  <si>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</si>
  <si>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>Капітальний ремонт громадського туалету біля кінотеатру ім. Щорса</t>
  </si>
  <si>
    <t>Капітальний ремонт святкової ілюмінації центральної частини  міста</t>
  </si>
  <si>
    <t xml:space="preserve">Поточний ремонт місць поховань </t>
  </si>
  <si>
    <t>Косіння трави</t>
  </si>
  <si>
    <t>Поточний ремонт мереж зовнішнього підсвітлення дзвіниці Троїцько-Іллінського монастиря</t>
  </si>
  <si>
    <t>Поточний ремонт мереж зовнішнього освітлення Катерининської церкви</t>
  </si>
  <si>
    <t>Утримання місць поховань</t>
  </si>
  <si>
    <t>6.4</t>
  </si>
  <si>
    <t>Поточний ремонт надвірних туалетів (КЕКВ 2610),</t>
  </si>
  <si>
    <t>8.3</t>
  </si>
  <si>
    <t>8.4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</si>
  <si>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</si>
  <si>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</si>
  <si>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</si>
  <si>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</si>
  <si>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>Послуги із садіння та догляду за зеленими насадженнями,  парками та скверами (поточний ремонт)</t>
  </si>
  <si>
    <t>Поточний ремонт мереж зовнішнього освітлення території Валу (Дитинця)</t>
  </si>
  <si>
    <t>Річний титульний список
на капітальний ремонт та поточні витрати об’єктів благоустрою міста Чернігова на 2015 рік
за рахунок коштів  міського бюджету міста Чернігова</t>
  </si>
  <si>
    <t>Капітальний ремонт малих архітектурних форм у парках та скверах міста (Вал, центр, парк) в т.ч.</t>
  </si>
  <si>
    <t>2015</t>
  </si>
  <si>
    <t>Капітальний ремонт малих архітектурних форм у парках та скверах міста (Алея парку культури та відпочинку, від входу з вул. Шевченко до сходів на нижню терасу м. Чернігів) (центр, парк)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</si>
  <si>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</si>
  <si>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</si>
  <si>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</si>
  <si>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</si>
  <si>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</si>
  <si>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</si>
  <si>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</si>
  <si>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</si>
  <si>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</si>
  <si>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</si>
  <si>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</si>
  <si>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</si>
  <si>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</si>
  <si>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</si>
  <si>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</si>
  <si>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</si>
  <si>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</si>
  <si>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</si>
  <si>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</si>
  <si>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</si>
  <si>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</si>
  <si>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</si>
  <si>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</si>
  <si>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</si>
  <si>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</si>
  <si>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</si>
  <si>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</si>
  <si>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</si>
  <si>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</si>
  <si>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</si>
  <si>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</si>
  <si>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</si>
  <si>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</si>
  <si>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</si>
  <si>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</si>
  <si>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Неоплачені бюджетні призначення та кредиторська заборгованість за 2014 рік</t>
  </si>
  <si>
    <t>Разом у пункті 1.1 (КЕКВ 3132)</t>
  </si>
  <si>
    <t>5.1</t>
  </si>
  <si>
    <t>5.2</t>
  </si>
  <si>
    <t>5.3</t>
  </si>
  <si>
    <t>5.4</t>
  </si>
  <si>
    <t>6.5</t>
  </si>
  <si>
    <t>7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</si>
  <si>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</si>
  <si>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</si>
  <si>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</si>
  <si>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</si>
  <si>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</si>
  <si>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</si>
  <si>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</si>
  <si>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</si>
  <si>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</si>
  <si>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</si>
  <si>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</si>
  <si>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Разом у пункті 8.1 (КЕКВ 2240)</t>
  </si>
  <si>
    <t>Разом у розділі 5 (КЕКВ 2610):</t>
  </si>
  <si>
    <t>8.4.1</t>
  </si>
  <si>
    <t>8.4.2</t>
  </si>
  <si>
    <t>8.4.3</t>
  </si>
  <si>
    <t>8.4.4</t>
  </si>
  <si>
    <t>8.5</t>
  </si>
  <si>
    <t>8.5.1</t>
  </si>
  <si>
    <t>8.5.2</t>
  </si>
  <si>
    <t>8.5.3</t>
  </si>
  <si>
    <t>8.6</t>
  </si>
  <si>
    <t>8.6.1</t>
  </si>
  <si>
    <t xml:space="preserve">Разом у розділі 8: </t>
  </si>
  <si>
    <t>Усього у розділах 1-8:</t>
  </si>
  <si>
    <t>8.6.2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</si>
  <si>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</si>
  <si>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</si>
  <si>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</si>
  <si>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Капітальний ремонт малих огороджень та частина дерев`яних сходів на Валу</t>
  </si>
  <si>
    <t>Капітальний ремонт малих архітектурних форм у парках та скверах міста (ремонт фонтану та сходів на нижню терасу в  парку культури та відпочинку  м. Чернігів) (ценрт, парк)</t>
  </si>
  <si>
    <t>8.7</t>
  </si>
  <si>
    <t>8.8</t>
  </si>
  <si>
    <t xml:space="preserve">Капітальний ремонт мереж зовнішнього  освітлення бульвару по  проспекту Миру на ділянці від проспекту Перемоги до площі Дружби народів </t>
  </si>
  <si>
    <t>8.7.1</t>
  </si>
  <si>
    <t>8.7.2</t>
  </si>
  <si>
    <t>8.7.3</t>
  </si>
  <si>
    <t>8.7.4</t>
  </si>
  <si>
    <t xml:space="preserve">Капітальний ремонт громадського туалету біля кінотеатру ім. Щорса </t>
  </si>
  <si>
    <t xml:space="preserve">Капітальний ремонт малих архітектурних форм у парках та скверах міста </t>
  </si>
  <si>
    <t>8.8.1</t>
  </si>
  <si>
    <t>8.8.2</t>
  </si>
  <si>
    <t>8.8.3</t>
  </si>
  <si>
    <t>8.8.4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</si>
  <si>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 (КЕКВ 3210)</t>
  </si>
  <si>
    <t xml:space="preserve">Капітальний ремонт (встановлення) огорожі на території міста </t>
  </si>
  <si>
    <t>1.1.7</t>
  </si>
  <si>
    <t>1.1.7.1</t>
  </si>
  <si>
    <t>1.1.7.2</t>
  </si>
  <si>
    <t>1.1.7.3</t>
  </si>
  <si>
    <t>Утримання структурного підрозділу "Екологічна інспекція"  Комунального підприемства "АТП-2528" (одержувач коштів   -  КП "АТП- 2528") (КЕКВ 2610)</t>
  </si>
  <si>
    <t>Разом у пункті 1.1.7</t>
  </si>
  <si>
    <t>Садіння та догляд за зеленими насадженнями,  парками та скверами (поточний ремонт)</t>
  </si>
  <si>
    <t xml:space="preserve">Капітальний ремонт  направляючого пішохідного огородження центральної частини міста </t>
  </si>
  <si>
    <t>Спеціальне обстеження та випробування шляхопроводу через залізницю по вул.Щорса в м. Чернігові</t>
  </si>
  <si>
    <t>Спеціальне обстеження пішоходного мосту через       р. Десна в м. Чернігові</t>
  </si>
  <si>
    <t>2.1.30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</si>
  <si>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 у тому числі, одержувачам коштів:</t>
  </si>
  <si>
    <t>Разом у  розділі 1: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</si>
  <si>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 у тому числі, одержувачам коштів: </t>
  </si>
  <si>
    <t>Знесення окремих засохлих та пошкоджених  дерев і кущів на прибудинкових територіях  (поточний ремонт) (КЕКВ 2610) у тому числі, одержувачам коштів:</t>
  </si>
  <si>
    <t>Разом у розділі 6(КЕКВ 2610):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</si>
  <si>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 у тому числі, одержувачам коштів:  </t>
  </si>
  <si>
    <t>Поточний ремонт надвірних туалетів у тому числі, одержувачам коштів:</t>
  </si>
  <si>
    <t>Разом у розділі 3:</t>
  </si>
  <si>
    <t>Разом у розділі 4:</t>
  </si>
  <si>
    <t>Оплата послуг (2240)</t>
  </si>
  <si>
    <t>Разом у пункті 8.7 (КЕКВ 2240)</t>
  </si>
  <si>
    <t xml:space="preserve">_______________ 2015 року № ___ </t>
  </si>
  <si>
    <t xml:space="preserve">Додаток 1
до рішення виконавчого комітету міської ради
18 лютого 2015 року № 41 ( у редакції рішення виконавчого комітету міської ради)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</si>
</sst>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73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6" fillId="2" borderId="5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4" fontId="6" fillId="2" borderId="0" xfId="0" applyNumberFormat="1" applyFont="1" applyFill="1" applyAlignment="1">
      <alignment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0" fontId="3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view="pageBreakPreview" zoomScale="85" zoomScaleSheetLayoutView="85" workbookViewId="0" topLeftCell="A1">
      <selection activeCell="D2" sqref="D2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5" width="18.87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spans="1:10" ht="18.75" customHeight="1">
      <c r="A1" s="6"/>
      <c r="B1" s="6"/>
      <c r="C1" s="6"/>
      <c r="D1" s="6"/>
      <c r="E1" s="6"/>
      <c r="F1" s="51" t="s">
        <v>208</v>
      </c>
      <c r="G1" s="51"/>
      <c r="H1" s="51"/>
      <c r="I1" s="51"/>
      <c r="J1" s="51"/>
    </row>
    <row r="2" spans="1:10" s="1" customFormat="1" ht="57.75" customHeight="1">
      <c r="A2" s="8"/>
      <c r="B2" s="8"/>
      <c r="C2" s="8"/>
      <c r="D2" s="8"/>
      <c r="E2" s="7"/>
      <c r="F2" s="51"/>
      <c r="G2" s="51"/>
      <c r="H2" s="51"/>
      <c r="I2" s="51"/>
      <c r="J2" s="51"/>
    </row>
    <row r="3" spans="1:10" s="3" customFormat="1" ht="15.75" customHeight="1">
      <c r="A3" s="8"/>
      <c r="B3" s="8"/>
      <c r="C3" s="8"/>
      <c r="D3" s="8"/>
      <c r="E3" s="7"/>
      <c r="F3" s="51" t="s">
        <v>207</v>
      </c>
      <c r="G3" s="51"/>
      <c r="H3" s="51"/>
      <c r="I3" s="51"/>
      <c r="J3" s="51"/>
    </row>
    <row r="4" spans="1:10" s="3" customFormat="1" ht="8.25" customHeight="1">
      <c r="A4" s="8"/>
      <c r="B4" s="8"/>
      <c r="C4" s="8"/>
      <c r="D4" s="8"/>
      <c r="E4" s="7"/>
      <c r="F4" s="7"/>
      <c r="G4" s="7"/>
      <c r="H4" s="7"/>
      <c r="I4" s="7"/>
      <c r="J4" s="7"/>
    </row>
    <row r="5" spans="1:10" s="3" customFormat="1" ht="5.25" customHeight="1">
      <c r="A5" s="8"/>
      <c r="B5" s="8"/>
      <c r="C5" s="8"/>
      <c r="D5" s="8"/>
      <c r="E5" s="7"/>
      <c r="F5" s="7"/>
      <c r="G5" s="7"/>
      <c r="H5" s="7"/>
      <c r="I5" s="7"/>
      <c r="J5" s="7"/>
    </row>
    <row r="6" spans="1:10" s="3" customFormat="1" ht="41.25" customHeight="1">
      <c r="A6" s="8"/>
      <c r="B6" s="53" t="s">
        <v>92</v>
      </c>
      <c r="C6" s="80"/>
      <c r="D6" s="80"/>
      <c r="E6" s="80"/>
      <c r="F6" s="80"/>
      <c r="G6" s="80"/>
      <c r="H6" s="80"/>
      <c r="I6" s="80"/>
      <c r="J6" s="8"/>
    </row>
    <row r="7" spans="1:10" s="3" customFormat="1" ht="16.5" customHeight="1">
      <c r="A7" s="8"/>
      <c r="B7" s="80"/>
      <c r="C7" s="80"/>
      <c r="D7" s="80"/>
      <c r="E7" s="80"/>
      <c r="F7" s="80"/>
      <c r="G7" s="80"/>
      <c r="H7" s="80"/>
      <c r="I7" s="80"/>
      <c r="J7" s="8"/>
    </row>
    <row r="8" spans="1:10" s="3" customFormat="1" ht="18.75" hidden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3" customFormat="1" ht="10.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2" customFormat="1" ht="30.75" customHeight="1">
      <c r="A10" s="68" t="s">
        <v>26</v>
      </c>
      <c r="B10" s="68" t="s">
        <v>19</v>
      </c>
      <c r="C10" s="68" t="s">
        <v>18</v>
      </c>
      <c r="D10" s="68" t="s">
        <v>86</v>
      </c>
      <c r="E10" s="68" t="s">
        <v>0</v>
      </c>
      <c r="F10" s="68"/>
      <c r="G10" s="68" t="s">
        <v>17</v>
      </c>
      <c r="H10" s="68" t="s">
        <v>16</v>
      </c>
      <c r="I10" s="68" t="s">
        <v>37</v>
      </c>
      <c r="J10" s="68" t="s">
        <v>15</v>
      </c>
    </row>
    <row r="11" spans="1:10" s="2" customFormat="1" ht="38.25" customHeight="1">
      <c r="A11" s="68"/>
      <c r="B11" s="68"/>
      <c r="C11" s="68"/>
      <c r="D11" s="68"/>
      <c r="E11" s="52" t="s">
        <v>25</v>
      </c>
      <c r="F11" s="52"/>
      <c r="G11" s="68"/>
      <c r="H11" s="68"/>
      <c r="I11" s="68"/>
      <c r="J11" s="68"/>
    </row>
    <row r="12" spans="1:10" s="2" customFormat="1" ht="69.75" customHeight="1">
      <c r="A12" s="68"/>
      <c r="B12" s="68"/>
      <c r="C12" s="68"/>
      <c r="D12" s="68"/>
      <c r="E12" s="9" t="s">
        <v>87</v>
      </c>
      <c r="F12" s="9" t="s">
        <v>88</v>
      </c>
      <c r="G12" s="68"/>
      <c r="H12" s="68"/>
      <c r="I12" s="68"/>
      <c r="J12" s="68"/>
    </row>
    <row r="13" spans="1:10" s="3" customFormat="1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  <row r="14" spans="1:10" s="3" customFormat="1" ht="18.75">
      <c r="A14" s="75" t="s">
        <v>62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s="3" customFormat="1" ht="29.25" customHeight="1">
      <c r="A15" s="11" t="s">
        <v>8</v>
      </c>
      <c r="B15" s="54" t="s">
        <v>34</v>
      </c>
      <c r="C15" s="58"/>
      <c r="D15" s="58"/>
      <c r="E15" s="58"/>
      <c r="F15" s="58"/>
      <c r="G15" s="58"/>
      <c r="H15" s="58"/>
      <c r="I15" s="58"/>
      <c r="J15" s="59"/>
    </row>
    <row r="16" spans="1:10" s="3" customFormat="1" ht="29.25" customHeight="1">
      <c r="A16" s="11" t="s">
        <v>41</v>
      </c>
      <c r="B16" s="12" t="s">
        <v>39</v>
      </c>
      <c r="C16" s="11" t="s">
        <v>94</v>
      </c>
      <c r="D16" s="13">
        <f>900000-225000-112000</f>
        <v>563000</v>
      </c>
      <c r="E16" s="13"/>
      <c r="F16" s="13">
        <f>D16</f>
        <v>563000</v>
      </c>
      <c r="G16" s="9" t="s">
        <v>1</v>
      </c>
      <c r="H16" s="9" t="s">
        <v>2</v>
      </c>
      <c r="I16" s="66" t="s">
        <v>33</v>
      </c>
      <c r="J16" s="15"/>
    </row>
    <row r="17" spans="1:10" s="3" customFormat="1" ht="39" customHeight="1">
      <c r="A17" s="11" t="s">
        <v>42</v>
      </c>
      <c r="B17" s="12" t="s">
        <v>75</v>
      </c>
      <c r="C17" s="11" t="s">
        <v>94</v>
      </c>
      <c r="D17" s="13">
        <f>491780+225000</f>
        <v>716780</v>
      </c>
      <c r="E17" s="13"/>
      <c r="F17" s="13">
        <f aca="true" t="shared" si="0" ref="F17:F28">D17</f>
        <v>716780</v>
      </c>
      <c r="G17" s="9" t="s">
        <v>1</v>
      </c>
      <c r="H17" s="9" t="s">
        <v>2</v>
      </c>
      <c r="I17" s="78"/>
      <c r="J17" s="15"/>
    </row>
    <row r="18" spans="1:10" s="3" customFormat="1" ht="36" customHeight="1">
      <c r="A18" s="11" t="s">
        <v>43</v>
      </c>
      <c r="B18" s="12" t="s">
        <v>40</v>
      </c>
      <c r="C18" s="11" t="s">
        <v>94</v>
      </c>
      <c r="D18" s="13">
        <v>200000</v>
      </c>
      <c r="E18" s="13"/>
      <c r="F18" s="13">
        <f t="shared" si="0"/>
        <v>200000</v>
      </c>
      <c r="G18" s="9" t="s">
        <v>1</v>
      </c>
      <c r="H18" s="9" t="s">
        <v>2</v>
      </c>
      <c r="I18" s="78"/>
      <c r="J18" s="15"/>
    </row>
    <row r="19" spans="1:10" s="3" customFormat="1" ht="36" customHeight="1">
      <c r="A19" s="11" t="s">
        <v>44</v>
      </c>
      <c r="B19" s="12" t="s">
        <v>184</v>
      </c>
      <c r="C19" s="11" t="s">
        <v>94</v>
      </c>
      <c r="D19" s="13">
        <v>150000</v>
      </c>
      <c r="E19" s="13"/>
      <c r="F19" s="13">
        <v>150000</v>
      </c>
      <c r="G19" s="9" t="s">
        <v>1</v>
      </c>
      <c r="H19" s="9" t="s">
        <v>2</v>
      </c>
      <c r="I19" s="78"/>
      <c r="J19" s="15"/>
    </row>
    <row r="20" spans="1:10" s="3" customFormat="1" ht="35.25" customHeight="1">
      <c r="A20" s="11" t="s">
        <v>45</v>
      </c>
      <c r="B20" s="12" t="s">
        <v>192</v>
      </c>
      <c r="C20" s="11" t="s">
        <v>94</v>
      </c>
      <c r="D20" s="13">
        <v>950000</v>
      </c>
      <c r="E20" s="13"/>
      <c r="F20" s="13">
        <f t="shared" si="0"/>
        <v>950000</v>
      </c>
      <c r="G20" s="9" t="s">
        <v>1</v>
      </c>
      <c r="H20" s="9" t="s">
        <v>2</v>
      </c>
      <c r="I20" s="78"/>
      <c r="J20" s="15"/>
    </row>
    <row r="21" spans="1:10" s="3" customFormat="1" ht="37.5" customHeight="1">
      <c r="A21" s="11" t="s">
        <v>46</v>
      </c>
      <c r="B21" s="16" t="s">
        <v>76</v>
      </c>
      <c r="C21" s="11" t="s">
        <v>94</v>
      </c>
      <c r="D21" s="13">
        <v>500000</v>
      </c>
      <c r="E21" s="13"/>
      <c r="F21" s="13">
        <f t="shared" si="0"/>
        <v>500000</v>
      </c>
      <c r="G21" s="9"/>
      <c r="H21" s="9"/>
      <c r="I21" s="78"/>
      <c r="J21" s="15"/>
    </row>
    <row r="22" spans="1:10" s="3" customFormat="1" ht="36" customHeight="1">
      <c r="A22" s="17" t="s">
        <v>185</v>
      </c>
      <c r="B22" s="16" t="s">
        <v>93</v>
      </c>
      <c r="C22" s="18"/>
      <c r="D22" s="13"/>
      <c r="E22" s="13"/>
      <c r="F22" s="13"/>
      <c r="G22" s="9"/>
      <c r="H22" s="9"/>
      <c r="I22" s="67"/>
      <c r="J22" s="15"/>
    </row>
    <row r="23" spans="1:10" s="3" customFormat="1" ht="36" customHeight="1">
      <c r="A23" s="17" t="s">
        <v>186</v>
      </c>
      <c r="B23" s="16" t="s">
        <v>168</v>
      </c>
      <c r="C23" s="18" t="s">
        <v>94</v>
      </c>
      <c r="D23" s="13">
        <f>448891+112000</f>
        <v>560891</v>
      </c>
      <c r="E23" s="13"/>
      <c r="F23" s="13">
        <f t="shared" si="0"/>
        <v>560891</v>
      </c>
      <c r="G23" s="9"/>
      <c r="H23" s="9"/>
      <c r="I23" s="19"/>
      <c r="J23" s="15"/>
    </row>
    <row r="24" spans="1:10" s="3" customFormat="1" ht="77.25" customHeight="1">
      <c r="A24" s="17" t="s">
        <v>187</v>
      </c>
      <c r="B24" s="16" t="s">
        <v>95</v>
      </c>
      <c r="C24" s="18" t="s">
        <v>94</v>
      </c>
      <c r="D24" s="13">
        <v>1057760</v>
      </c>
      <c r="E24" s="13"/>
      <c r="F24" s="13">
        <f t="shared" si="0"/>
        <v>1057760</v>
      </c>
      <c r="G24" s="9"/>
      <c r="H24" s="9"/>
      <c r="I24" s="19"/>
      <c r="J24" s="15"/>
    </row>
    <row r="25" spans="1:10" s="3" customFormat="1" ht="77.25" customHeight="1">
      <c r="A25" s="17" t="s">
        <v>188</v>
      </c>
      <c r="B25" s="16" t="s">
        <v>169</v>
      </c>
      <c r="C25" s="18" t="s">
        <v>94</v>
      </c>
      <c r="D25" s="13">
        <v>693206</v>
      </c>
      <c r="E25" s="13"/>
      <c r="F25" s="13">
        <f t="shared" si="0"/>
        <v>693206</v>
      </c>
      <c r="G25" s="9"/>
      <c r="H25" s="9"/>
      <c r="I25" s="19"/>
      <c r="J25" s="15"/>
    </row>
    <row r="26" spans="1:10" s="3" customFormat="1" ht="28.5" customHeight="1">
      <c r="A26" s="54" t="s">
        <v>190</v>
      </c>
      <c r="B26" s="55"/>
      <c r="C26" s="56"/>
      <c r="D26" s="13">
        <f>SUM(D23:D25)</f>
        <v>2311857</v>
      </c>
      <c r="E26" s="13"/>
      <c r="F26" s="13">
        <f>SUM(F23:F25)</f>
        <v>2311857</v>
      </c>
      <c r="G26" s="57"/>
      <c r="H26" s="58"/>
      <c r="I26" s="58"/>
      <c r="J26" s="59"/>
    </row>
    <row r="27" spans="1:10" s="3" customFormat="1" ht="28.5" customHeight="1">
      <c r="A27" s="54" t="s">
        <v>132</v>
      </c>
      <c r="B27" s="55"/>
      <c r="C27" s="56"/>
      <c r="D27" s="13">
        <f>D16+D17+D18+D20+D21+D26+D19</f>
        <v>5391637</v>
      </c>
      <c r="E27" s="13"/>
      <c r="F27" s="13">
        <f>D27</f>
        <v>5391637</v>
      </c>
      <c r="G27" s="57"/>
      <c r="H27" s="58"/>
      <c r="I27" s="58"/>
      <c r="J27" s="59"/>
    </row>
    <row r="28" spans="1:10" s="3" customFormat="1" ht="28.5" customHeight="1">
      <c r="A28" s="11" t="s">
        <v>9</v>
      </c>
      <c r="B28" s="12" t="s">
        <v>96</v>
      </c>
      <c r="C28" s="11" t="s">
        <v>94</v>
      </c>
      <c r="D28" s="13">
        <v>250000</v>
      </c>
      <c r="E28" s="13"/>
      <c r="F28" s="13">
        <f t="shared" si="0"/>
        <v>250000</v>
      </c>
      <c r="G28" s="9"/>
      <c r="H28" s="9"/>
      <c r="I28" s="12"/>
      <c r="J28" s="15"/>
    </row>
    <row r="29" spans="1:10" s="3" customFormat="1" ht="97.5" customHeight="1">
      <c r="A29" s="60" t="s">
        <v>97</v>
      </c>
      <c r="B29" s="62" t="s">
        <v>196</v>
      </c>
      <c r="C29" s="60"/>
      <c r="D29" s="60"/>
      <c r="E29" s="60"/>
      <c r="F29" s="60"/>
      <c r="G29" s="60"/>
      <c r="H29" s="60"/>
      <c r="I29" s="60"/>
      <c r="J29" s="60"/>
    </row>
    <row r="30" spans="1:10" s="3" customFormat="1" ht="27" customHeight="1">
      <c r="A30" s="61"/>
      <c r="B30" s="63"/>
      <c r="C30" s="61"/>
      <c r="D30" s="61"/>
      <c r="E30" s="61"/>
      <c r="F30" s="61"/>
      <c r="G30" s="61"/>
      <c r="H30" s="61"/>
      <c r="I30" s="61"/>
      <c r="J30" s="61"/>
    </row>
    <row r="31" spans="1:10" s="3" customFormat="1" ht="36" customHeight="1">
      <c r="A31" s="11" t="s">
        <v>47</v>
      </c>
      <c r="B31" s="12" t="s">
        <v>29</v>
      </c>
      <c r="C31" s="11" t="s">
        <v>94</v>
      </c>
      <c r="D31" s="13">
        <v>400570</v>
      </c>
      <c r="E31" s="13"/>
      <c r="F31" s="13">
        <f aca="true" t="shared" si="1" ref="F31:F36">D31</f>
        <v>400570</v>
      </c>
      <c r="G31" s="9" t="s">
        <v>1</v>
      </c>
      <c r="H31" s="9" t="s">
        <v>2</v>
      </c>
      <c r="I31" s="78" t="s">
        <v>33</v>
      </c>
      <c r="J31" s="15"/>
    </row>
    <row r="32" spans="1:10" s="3" customFormat="1" ht="35.25" customHeight="1">
      <c r="A32" s="11" t="s">
        <v>48</v>
      </c>
      <c r="B32" s="12" t="s">
        <v>30</v>
      </c>
      <c r="C32" s="18" t="s">
        <v>94</v>
      </c>
      <c r="D32" s="13">
        <v>417050</v>
      </c>
      <c r="E32" s="13"/>
      <c r="F32" s="13">
        <f t="shared" si="1"/>
        <v>417050</v>
      </c>
      <c r="G32" s="9" t="s">
        <v>1</v>
      </c>
      <c r="H32" s="9" t="s">
        <v>2</v>
      </c>
      <c r="I32" s="78"/>
      <c r="J32" s="15"/>
    </row>
    <row r="33" spans="1:10" s="3" customFormat="1" ht="35.25" customHeight="1">
      <c r="A33" s="11" t="s">
        <v>49</v>
      </c>
      <c r="B33" s="12" t="s">
        <v>31</v>
      </c>
      <c r="C33" s="18" t="s">
        <v>94</v>
      </c>
      <c r="D33" s="13">
        <v>334880</v>
      </c>
      <c r="E33" s="13"/>
      <c r="F33" s="13">
        <f t="shared" si="1"/>
        <v>334880</v>
      </c>
      <c r="G33" s="9" t="s">
        <v>1</v>
      </c>
      <c r="H33" s="9" t="s">
        <v>2</v>
      </c>
      <c r="I33" s="78"/>
      <c r="J33" s="15"/>
    </row>
    <row r="34" spans="1:10" s="3" customFormat="1" ht="35.25" customHeight="1">
      <c r="A34" s="11" t="s">
        <v>50</v>
      </c>
      <c r="B34" s="12" t="s">
        <v>32</v>
      </c>
      <c r="C34" s="18" t="s">
        <v>94</v>
      </c>
      <c r="D34" s="13">
        <v>274900</v>
      </c>
      <c r="E34" s="13"/>
      <c r="F34" s="13">
        <f t="shared" si="1"/>
        <v>274900</v>
      </c>
      <c r="G34" s="9" t="s">
        <v>1</v>
      </c>
      <c r="H34" s="9" t="s">
        <v>2</v>
      </c>
      <c r="I34" s="67"/>
      <c r="J34" s="15"/>
    </row>
    <row r="35" spans="1:10" s="3" customFormat="1" ht="30" customHeight="1">
      <c r="A35" s="54" t="s">
        <v>51</v>
      </c>
      <c r="B35" s="55"/>
      <c r="C35" s="56"/>
      <c r="D35" s="13">
        <f>D31+D32+D33+D34</f>
        <v>1427400</v>
      </c>
      <c r="E35" s="13"/>
      <c r="F35" s="13">
        <f>D35</f>
        <v>1427400</v>
      </c>
      <c r="G35" s="57"/>
      <c r="H35" s="58"/>
      <c r="I35" s="58"/>
      <c r="J35" s="59"/>
    </row>
    <row r="36" spans="1:10" s="3" customFormat="1" ht="30" customHeight="1">
      <c r="A36" s="54" t="s">
        <v>197</v>
      </c>
      <c r="B36" s="73"/>
      <c r="C36" s="74"/>
      <c r="D36" s="13">
        <f>D27+D28+D35</f>
        <v>7069037</v>
      </c>
      <c r="E36" s="13"/>
      <c r="F36" s="13">
        <f t="shared" si="1"/>
        <v>7069037</v>
      </c>
      <c r="G36" s="57"/>
      <c r="H36" s="58"/>
      <c r="I36" s="58"/>
      <c r="J36" s="59"/>
    </row>
    <row r="37" spans="1:10" s="3" customFormat="1" ht="21.75" customHeight="1">
      <c r="A37" s="48" t="s">
        <v>36</v>
      </c>
      <c r="B37" s="49"/>
      <c r="C37" s="49"/>
      <c r="D37" s="49"/>
      <c r="E37" s="49"/>
      <c r="F37" s="49"/>
      <c r="G37" s="49"/>
      <c r="H37" s="49"/>
      <c r="I37" s="50"/>
      <c r="J37" s="15"/>
    </row>
    <row r="38" spans="1:10" s="3" customFormat="1" ht="30" customHeight="1">
      <c r="A38" s="11" t="s">
        <v>11</v>
      </c>
      <c r="B38" s="79" t="s">
        <v>24</v>
      </c>
      <c r="C38" s="47"/>
      <c r="D38" s="47"/>
      <c r="E38" s="58"/>
      <c r="F38" s="58"/>
      <c r="G38" s="58"/>
      <c r="H38" s="58"/>
      <c r="I38" s="58"/>
      <c r="J38" s="59"/>
    </row>
    <row r="39" spans="1:10" s="3" customFormat="1" ht="30" customHeight="1">
      <c r="A39" s="11" t="s">
        <v>98</v>
      </c>
      <c r="B39" s="12" t="s">
        <v>10</v>
      </c>
      <c r="C39" s="11" t="s">
        <v>94</v>
      </c>
      <c r="D39" s="13">
        <v>119000</v>
      </c>
      <c r="E39" s="13">
        <f>D39</f>
        <v>119000</v>
      </c>
      <c r="F39" s="22"/>
      <c r="G39" s="9" t="s">
        <v>1</v>
      </c>
      <c r="H39" s="9" t="s">
        <v>2</v>
      </c>
      <c r="I39" s="66" t="s">
        <v>33</v>
      </c>
      <c r="J39" s="15"/>
    </row>
    <row r="40" spans="1:10" s="3" customFormat="1" ht="55.5" customHeight="1">
      <c r="A40" s="11" t="s">
        <v>99</v>
      </c>
      <c r="B40" s="12" t="s">
        <v>191</v>
      </c>
      <c r="C40" s="11" t="s">
        <v>94</v>
      </c>
      <c r="D40" s="13">
        <v>3800000</v>
      </c>
      <c r="E40" s="13">
        <f aca="true" t="shared" si="2" ref="E40:E60">D40</f>
        <v>3800000</v>
      </c>
      <c r="F40" s="23"/>
      <c r="G40" s="9" t="s">
        <v>1</v>
      </c>
      <c r="H40" s="9" t="s">
        <v>2</v>
      </c>
      <c r="I40" s="78"/>
      <c r="J40" s="15"/>
    </row>
    <row r="41" spans="1:10" s="3" customFormat="1" ht="30" customHeight="1">
      <c r="A41" s="11" t="s">
        <v>100</v>
      </c>
      <c r="B41" s="12" t="s">
        <v>78</v>
      </c>
      <c r="C41" s="11" t="s">
        <v>94</v>
      </c>
      <c r="D41" s="13">
        <v>1800000</v>
      </c>
      <c r="E41" s="13">
        <f t="shared" si="2"/>
        <v>1800000</v>
      </c>
      <c r="F41" s="23"/>
      <c r="G41" s="9"/>
      <c r="H41" s="9"/>
      <c r="I41" s="78"/>
      <c r="J41" s="15"/>
    </row>
    <row r="42" spans="1:10" s="3" customFormat="1" ht="30" customHeight="1">
      <c r="A42" s="11" t="s">
        <v>101</v>
      </c>
      <c r="B42" s="12" t="s">
        <v>77</v>
      </c>
      <c r="C42" s="11" t="s">
        <v>94</v>
      </c>
      <c r="D42" s="13">
        <v>50000</v>
      </c>
      <c r="E42" s="13">
        <f t="shared" si="2"/>
        <v>50000</v>
      </c>
      <c r="F42" s="23"/>
      <c r="G42" s="9" t="s">
        <v>1</v>
      </c>
      <c r="H42" s="9" t="s">
        <v>2</v>
      </c>
      <c r="I42" s="78"/>
      <c r="J42" s="15"/>
    </row>
    <row r="43" spans="1:10" s="3" customFormat="1" ht="36" customHeight="1">
      <c r="A43" s="11" t="s">
        <v>102</v>
      </c>
      <c r="B43" s="12" t="s">
        <v>166</v>
      </c>
      <c r="C43" s="11" t="s">
        <v>94</v>
      </c>
      <c r="D43" s="13">
        <v>390000.16</v>
      </c>
      <c r="E43" s="13">
        <f t="shared" si="2"/>
        <v>390000.16</v>
      </c>
      <c r="F43" s="23"/>
      <c r="G43" s="9" t="s">
        <v>1</v>
      </c>
      <c r="H43" s="9" t="s">
        <v>2</v>
      </c>
      <c r="I43" s="78"/>
      <c r="J43" s="15"/>
    </row>
    <row r="44" spans="1:10" s="3" customFormat="1" ht="30.75" customHeight="1">
      <c r="A44" s="11" t="s">
        <v>103</v>
      </c>
      <c r="B44" s="12" t="s">
        <v>20</v>
      </c>
      <c r="C44" s="11" t="s">
        <v>94</v>
      </c>
      <c r="D44" s="13">
        <v>30000</v>
      </c>
      <c r="E44" s="13">
        <f t="shared" si="2"/>
        <v>30000</v>
      </c>
      <c r="F44" s="23"/>
      <c r="G44" s="9" t="s">
        <v>1</v>
      </c>
      <c r="H44" s="9" t="s">
        <v>2</v>
      </c>
      <c r="I44" s="78"/>
      <c r="J44" s="15"/>
    </row>
    <row r="45" spans="1:10" s="3" customFormat="1" ht="30.75" customHeight="1">
      <c r="A45" s="11" t="s">
        <v>105</v>
      </c>
      <c r="B45" s="24" t="s">
        <v>52</v>
      </c>
      <c r="C45" s="11" t="s">
        <v>94</v>
      </c>
      <c r="D45" s="13">
        <v>30000</v>
      </c>
      <c r="E45" s="13">
        <f t="shared" si="2"/>
        <v>30000</v>
      </c>
      <c r="F45" s="23"/>
      <c r="G45" s="9" t="s">
        <v>1</v>
      </c>
      <c r="H45" s="9" t="s">
        <v>2</v>
      </c>
      <c r="I45" s="78"/>
      <c r="J45" s="15"/>
    </row>
    <row r="46" spans="1:10" s="3" customFormat="1" ht="30" customHeight="1">
      <c r="A46" s="11" t="s">
        <v>104</v>
      </c>
      <c r="B46" s="12" t="s">
        <v>21</v>
      </c>
      <c r="C46" s="11" t="s">
        <v>94</v>
      </c>
      <c r="D46" s="13">
        <v>115000</v>
      </c>
      <c r="E46" s="13">
        <f t="shared" si="2"/>
        <v>115000</v>
      </c>
      <c r="F46" s="23"/>
      <c r="G46" s="9" t="s">
        <v>1</v>
      </c>
      <c r="H46" s="9" t="s">
        <v>2</v>
      </c>
      <c r="I46" s="78"/>
      <c r="J46" s="15"/>
    </row>
    <row r="47" spans="1:10" s="3" customFormat="1" ht="28.5" customHeight="1">
      <c r="A47" s="11" t="s">
        <v>106</v>
      </c>
      <c r="B47" s="12" t="s">
        <v>22</v>
      </c>
      <c r="C47" s="11" t="s">
        <v>94</v>
      </c>
      <c r="D47" s="13">
        <v>100000</v>
      </c>
      <c r="E47" s="13">
        <f t="shared" si="2"/>
        <v>100000</v>
      </c>
      <c r="F47" s="23"/>
      <c r="G47" s="9" t="s">
        <v>1</v>
      </c>
      <c r="H47" s="9" t="s">
        <v>2</v>
      </c>
      <c r="I47" s="78"/>
      <c r="J47" s="15"/>
    </row>
    <row r="48" spans="1:10" s="3" customFormat="1" ht="37.5" customHeight="1">
      <c r="A48" s="11" t="s">
        <v>107</v>
      </c>
      <c r="B48" s="26" t="s">
        <v>165</v>
      </c>
      <c r="C48" s="11" t="s">
        <v>94</v>
      </c>
      <c r="D48" s="13">
        <v>600000</v>
      </c>
      <c r="E48" s="13">
        <f t="shared" si="2"/>
        <v>600000</v>
      </c>
      <c r="F48" s="23"/>
      <c r="G48" s="9" t="s">
        <v>1</v>
      </c>
      <c r="H48" s="9" t="s">
        <v>2</v>
      </c>
      <c r="I48" s="78"/>
      <c r="J48" s="15"/>
    </row>
    <row r="49" spans="1:10" s="3" customFormat="1" ht="30" customHeight="1">
      <c r="A49" s="11" t="s">
        <v>108</v>
      </c>
      <c r="B49" s="26" t="s">
        <v>7</v>
      </c>
      <c r="C49" s="11" t="s">
        <v>94</v>
      </c>
      <c r="D49" s="13">
        <v>14000</v>
      </c>
      <c r="E49" s="13">
        <f t="shared" si="2"/>
        <v>14000</v>
      </c>
      <c r="F49" s="23"/>
      <c r="G49" s="9" t="s">
        <v>1</v>
      </c>
      <c r="H49" s="9" t="s">
        <v>2</v>
      </c>
      <c r="I49" s="78"/>
      <c r="J49" s="15"/>
    </row>
    <row r="50" spans="1:10" s="3" customFormat="1" ht="30" customHeight="1">
      <c r="A50" s="11" t="s">
        <v>109</v>
      </c>
      <c r="B50" s="26" t="s">
        <v>6</v>
      </c>
      <c r="C50" s="11" t="s">
        <v>94</v>
      </c>
      <c r="D50" s="13">
        <v>119000</v>
      </c>
      <c r="E50" s="13">
        <f t="shared" si="2"/>
        <v>119000</v>
      </c>
      <c r="F50" s="23"/>
      <c r="G50" s="9" t="s">
        <v>1</v>
      </c>
      <c r="H50" s="9" t="s">
        <v>2</v>
      </c>
      <c r="I50" s="78"/>
      <c r="J50" s="15"/>
    </row>
    <row r="51" spans="1:10" s="3" customFormat="1" ht="38.25" customHeight="1">
      <c r="A51" s="11" t="s">
        <v>110</v>
      </c>
      <c r="B51" s="27" t="s">
        <v>53</v>
      </c>
      <c r="C51" s="11" t="s">
        <v>94</v>
      </c>
      <c r="D51" s="13">
        <v>20000</v>
      </c>
      <c r="E51" s="13">
        <f t="shared" si="2"/>
        <v>20000</v>
      </c>
      <c r="F51" s="23"/>
      <c r="G51" s="9" t="s">
        <v>1</v>
      </c>
      <c r="H51" s="9" t="s">
        <v>2</v>
      </c>
      <c r="I51" s="78"/>
      <c r="J51" s="15"/>
    </row>
    <row r="52" spans="1:10" s="3" customFormat="1" ht="37.5" customHeight="1">
      <c r="A52" s="11" t="s">
        <v>111</v>
      </c>
      <c r="B52" s="28" t="s">
        <v>61</v>
      </c>
      <c r="C52" s="11" t="s">
        <v>94</v>
      </c>
      <c r="D52" s="13">
        <v>70500</v>
      </c>
      <c r="E52" s="13">
        <f t="shared" si="2"/>
        <v>70500</v>
      </c>
      <c r="F52" s="23"/>
      <c r="G52" s="9" t="s">
        <v>1</v>
      </c>
      <c r="H52" s="9" t="s">
        <v>2</v>
      </c>
      <c r="I52" s="78"/>
      <c r="J52" s="15"/>
    </row>
    <row r="53" spans="1:10" s="3" customFormat="1" ht="30.75" customHeight="1">
      <c r="A53" s="11" t="s">
        <v>112</v>
      </c>
      <c r="B53" s="12" t="s">
        <v>54</v>
      </c>
      <c r="C53" s="11" t="s">
        <v>94</v>
      </c>
      <c r="D53" s="13">
        <v>50000</v>
      </c>
      <c r="E53" s="13">
        <f t="shared" si="2"/>
        <v>50000</v>
      </c>
      <c r="F53" s="23"/>
      <c r="G53" s="9" t="s">
        <v>1</v>
      </c>
      <c r="H53" s="9" t="s">
        <v>2</v>
      </c>
      <c r="I53" s="78" t="s">
        <v>33</v>
      </c>
      <c r="J53" s="29"/>
    </row>
    <row r="54" spans="1:10" s="3" customFormat="1" ht="52.5" customHeight="1">
      <c r="A54" s="11" t="s">
        <v>113</v>
      </c>
      <c r="B54" s="30" t="s">
        <v>27</v>
      </c>
      <c r="C54" s="11" t="s">
        <v>94</v>
      </c>
      <c r="D54" s="13">
        <v>51000</v>
      </c>
      <c r="E54" s="13">
        <f t="shared" si="2"/>
        <v>51000</v>
      </c>
      <c r="F54" s="23"/>
      <c r="G54" s="9" t="s">
        <v>1</v>
      </c>
      <c r="H54" s="9" t="s">
        <v>2</v>
      </c>
      <c r="I54" s="78"/>
      <c r="J54" s="29"/>
    </row>
    <row r="55" spans="1:10" s="3" customFormat="1" ht="55.5" customHeight="1">
      <c r="A55" s="11" t="s">
        <v>114</v>
      </c>
      <c r="B55" s="31" t="s">
        <v>79</v>
      </c>
      <c r="C55" s="11" t="s">
        <v>94</v>
      </c>
      <c r="D55" s="13">
        <v>90000</v>
      </c>
      <c r="E55" s="13">
        <f t="shared" si="2"/>
        <v>90000</v>
      </c>
      <c r="F55" s="23"/>
      <c r="G55" s="9" t="s">
        <v>1</v>
      </c>
      <c r="H55" s="9" t="s">
        <v>2</v>
      </c>
      <c r="I55" s="78"/>
      <c r="J55" s="29"/>
    </row>
    <row r="56" spans="1:10" s="3" customFormat="1" ht="38.25" customHeight="1">
      <c r="A56" s="11" t="s">
        <v>115</v>
      </c>
      <c r="B56" s="31" t="s">
        <v>80</v>
      </c>
      <c r="C56" s="11" t="s">
        <v>94</v>
      </c>
      <c r="D56" s="13">
        <v>100000</v>
      </c>
      <c r="E56" s="13">
        <f t="shared" si="2"/>
        <v>100000</v>
      </c>
      <c r="F56" s="23"/>
      <c r="G56" s="9" t="s">
        <v>1</v>
      </c>
      <c r="H56" s="9" t="s">
        <v>2</v>
      </c>
      <c r="I56" s="78"/>
      <c r="J56" s="29"/>
    </row>
    <row r="57" spans="1:10" s="3" customFormat="1" ht="39" customHeight="1">
      <c r="A57" s="11" t="s">
        <v>116</v>
      </c>
      <c r="B57" s="31" t="s">
        <v>91</v>
      </c>
      <c r="C57" s="11" t="s">
        <v>94</v>
      </c>
      <c r="D57" s="13">
        <v>119000</v>
      </c>
      <c r="E57" s="13">
        <f t="shared" si="2"/>
        <v>119000</v>
      </c>
      <c r="F57" s="32"/>
      <c r="G57" s="9" t="s">
        <v>1</v>
      </c>
      <c r="H57" s="9" t="s">
        <v>2</v>
      </c>
      <c r="I57" s="78"/>
      <c r="J57" s="29"/>
    </row>
    <row r="58" spans="1:10" s="3" customFormat="1" ht="55.5" customHeight="1">
      <c r="A58" s="11" t="s">
        <v>117</v>
      </c>
      <c r="B58" s="31" t="s">
        <v>193</v>
      </c>
      <c r="C58" s="11" t="s">
        <v>94</v>
      </c>
      <c r="D58" s="13">
        <v>54100</v>
      </c>
      <c r="E58" s="13">
        <f t="shared" si="2"/>
        <v>54100</v>
      </c>
      <c r="F58" s="32"/>
      <c r="G58" s="9" t="s">
        <v>1</v>
      </c>
      <c r="H58" s="9" t="s">
        <v>2</v>
      </c>
      <c r="I58" s="78"/>
      <c r="J58" s="29"/>
    </row>
    <row r="59" spans="1:10" s="3" customFormat="1" ht="39" customHeight="1">
      <c r="A59" s="11" t="s">
        <v>118</v>
      </c>
      <c r="B59" s="12" t="s">
        <v>194</v>
      </c>
      <c r="C59" s="11" t="s">
        <v>94</v>
      </c>
      <c r="D59" s="13">
        <v>30900</v>
      </c>
      <c r="E59" s="13">
        <f t="shared" si="2"/>
        <v>30900</v>
      </c>
      <c r="F59" s="32"/>
      <c r="G59" s="9"/>
      <c r="H59" s="9"/>
      <c r="I59" s="78"/>
      <c r="J59" s="29"/>
    </row>
    <row r="60" spans="1:10" s="3" customFormat="1" ht="27.75" customHeight="1">
      <c r="A60" s="11" t="s">
        <v>119</v>
      </c>
      <c r="B60" s="24" t="s">
        <v>55</v>
      </c>
      <c r="C60" s="11" t="s">
        <v>94</v>
      </c>
      <c r="D60" s="13">
        <v>25000</v>
      </c>
      <c r="E60" s="13">
        <f t="shared" si="2"/>
        <v>25000</v>
      </c>
      <c r="F60" s="32"/>
      <c r="G60" s="9" t="s">
        <v>1</v>
      </c>
      <c r="H60" s="9" t="s">
        <v>2</v>
      </c>
      <c r="I60" s="78"/>
      <c r="J60" s="29"/>
    </row>
    <row r="61" spans="1:10" s="3" customFormat="1" ht="32.25" customHeight="1">
      <c r="A61" s="11" t="s">
        <v>120</v>
      </c>
      <c r="B61" s="12" t="s">
        <v>28</v>
      </c>
      <c r="C61" s="11" t="s">
        <v>94</v>
      </c>
      <c r="D61" s="13">
        <v>2400000</v>
      </c>
      <c r="E61" s="13">
        <f>D61</f>
        <v>2400000</v>
      </c>
      <c r="F61" s="33"/>
      <c r="G61" s="9" t="s">
        <v>1</v>
      </c>
      <c r="H61" s="9" t="s">
        <v>2</v>
      </c>
      <c r="I61" s="78"/>
      <c r="J61" s="29"/>
    </row>
    <row r="62" spans="1:10" s="3" customFormat="1" ht="29.25" customHeight="1">
      <c r="A62" s="11" t="s">
        <v>121</v>
      </c>
      <c r="B62" s="12" t="s">
        <v>3</v>
      </c>
      <c r="C62" s="11" t="s">
        <v>94</v>
      </c>
      <c r="D62" s="13">
        <v>240000</v>
      </c>
      <c r="E62" s="13">
        <f aca="true" t="shared" si="3" ref="E62:E68">D62</f>
        <v>240000</v>
      </c>
      <c r="F62" s="33"/>
      <c r="G62" s="9" t="s">
        <v>1</v>
      </c>
      <c r="H62" s="9" t="s">
        <v>2</v>
      </c>
      <c r="I62" s="78"/>
      <c r="J62" s="29"/>
    </row>
    <row r="63" spans="1:10" s="3" customFormat="1" ht="28.5" customHeight="1">
      <c r="A63" s="11" t="s">
        <v>122</v>
      </c>
      <c r="B63" s="12" t="s">
        <v>81</v>
      </c>
      <c r="C63" s="11" t="s">
        <v>94</v>
      </c>
      <c r="D63" s="13">
        <v>3500000</v>
      </c>
      <c r="E63" s="13">
        <f t="shared" si="3"/>
        <v>3500000</v>
      </c>
      <c r="F63" s="33"/>
      <c r="G63" s="9" t="s">
        <v>1</v>
      </c>
      <c r="H63" s="9" t="s">
        <v>2</v>
      </c>
      <c r="I63" s="78"/>
      <c r="J63" s="29"/>
    </row>
    <row r="64" spans="1:10" s="3" customFormat="1" ht="53.25" customHeight="1">
      <c r="A64" s="11" t="s">
        <v>123</v>
      </c>
      <c r="B64" s="12" t="s">
        <v>167</v>
      </c>
      <c r="C64" s="11" t="s">
        <v>94</v>
      </c>
      <c r="D64" s="13">
        <v>4300000</v>
      </c>
      <c r="E64" s="13">
        <f t="shared" si="3"/>
        <v>4300000</v>
      </c>
      <c r="F64" s="9"/>
      <c r="G64" s="9" t="s">
        <v>1</v>
      </c>
      <c r="H64" s="9" t="s">
        <v>2</v>
      </c>
      <c r="I64" s="78"/>
      <c r="J64" s="29"/>
    </row>
    <row r="65" spans="1:10" s="3" customFormat="1" ht="37.5" customHeight="1">
      <c r="A65" s="11" t="s">
        <v>124</v>
      </c>
      <c r="B65" s="12" t="s">
        <v>38</v>
      </c>
      <c r="C65" s="11" t="s">
        <v>94</v>
      </c>
      <c r="D65" s="13">
        <v>16000000</v>
      </c>
      <c r="E65" s="13">
        <f t="shared" si="3"/>
        <v>16000000</v>
      </c>
      <c r="F65" s="9"/>
      <c r="G65" s="9" t="s">
        <v>1</v>
      </c>
      <c r="H65" s="9" t="s">
        <v>2</v>
      </c>
      <c r="I65" s="78"/>
      <c r="J65" s="29"/>
    </row>
    <row r="66" spans="1:10" s="3" customFormat="1" ht="30" customHeight="1">
      <c r="A66" s="11" t="s">
        <v>125</v>
      </c>
      <c r="B66" s="12" t="s">
        <v>4</v>
      </c>
      <c r="C66" s="11" t="s">
        <v>94</v>
      </c>
      <c r="D66" s="13">
        <v>750000</v>
      </c>
      <c r="E66" s="13">
        <f t="shared" si="3"/>
        <v>750000</v>
      </c>
      <c r="F66" s="9"/>
      <c r="G66" s="9" t="s">
        <v>1</v>
      </c>
      <c r="H66" s="9" t="s">
        <v>2</v>
      </c>
      <c r="I66" s="78"/>
      <c r="J66" s="29"/>
    </row>
    <row r="67" spans="1:10" s="3" customFormat="1" ht="30" customHeight="1">
      <c r="A67" s="11" t="s">
        <v>126</v>
      </c>
      <c r="B67" s="12" t="s">
        <v>5</v>
      </c>
      <c r="C67" s="11" t="s">
        <v>94</v>
      </c>
      <c r="D67" s="13">
        <v>4500000</v>
      </c>
      <c r="E67" s="13">
        <f t="shared" si="3"/>
        <v>4500000</v>
      </c>
      <c r="F67" s="9"/>
      <c r="G67" s="9" t="s">
        <v>1</v>
      </c>
      <c r="H67" s="9" t="s">
        <v>2</v>
      </c>
      <c r="I67" s="78"/>
      <c r="J67" s="29"/>
    </row>
    <row r="68" spans="1:10" s="3" customFormat="1" ht="48.75" customHeight="1">
      <c r="A68" s="11" t="s">
        <v>195</v>
      </c>
      <c r="B68" s="12" t="s">
        <v>23</v>
      </c>
      <c r="C68" s="11" t="s">
        <v>94</v>
      </c>
      <c r="D68" s="13">
        <v>26700</v>
      </c>
      <c r="E68" s="13">
        <f t="shared" si="3"/>
        <v>26700</v>
      </c>
      <c r="F68" s="14"/>
      <c r="G68" s="14" t="s">
        <v>1</v>
      </c>
      <c r="H68" s="14" t="s">
        <v>2</v>
      </c>
      <c r="I68" s="25"/>
      <c r="J68" s="34"/>
    </row>
    <row r="69" spans="1:10" s="3" customFormat="1" ht="28.5" customHeight="1">
      <c r="A69" s="54" t="s">
        <v>56</v>
      </c>
      <c r="B69" s="55"/>
      <c r="C69" s="56"/>
      <c r="D69" s="13">
        <f>SUM(D39:D68)</f>
        <v>39494200.16</v>
      </c>
      <c r="E69" s="13">
        <f>D69</f>
        <v>39494200.16</v>
      </c>
      <c r="F69" s="57"/>
      <c r="G69" s="58"/>
      <c r="H69" s="58"/>
      <c r="I69" s="58"/>
      <c r="J69" s="59"/>
    </row>
    <row r="70" spans="1:10" s="3" customFormat="1" ht="34.5" customHeight="1">
      <c r="A70" s="11" t="s">
        <v>12</v>
      </c>
      <c r="B70" s="12" t="s">
        <v>57</v>
      </c>
      <c r="C70" s="11" t="s">
        <v>94</v>
      </c>
      <c r="D70" s="13">
        <v>3000000</v>
      </c>
      <c r="E70" s="13">
        <v>3000000</v>
      </c>
      <c r="F70" s="19"/>
      <c r="G70" s="19" t="s">
        <v>1</v>
      </c>
      <c r="H70" s="19" t="s">
        <v>2</v>
      </c>
      <c r="I70" s="25"/>
      <c r="J70" s="35"/>
    </row>
    <row r="71" spans="1:10" s="3" customFormat="1" ht="24" customHeight="1">
      <c r="A71" s="11" t="s">
        <v>13</v>
      </c>
      <c r="B71" s="12" t="s">
        <v>58</v>
      </c>
      <c r="C71" s="11" t="s">
        <v>94</v>
      </c>
      <c r="D71" s="13">
        <v>500000</v>
      </c>
      <c r="E71" s="13">
        <f>D71</f>
        <v>500000</v>
      </c>
      <c r="F71" s="9"/>
      <c r="G71" s="9" t="s">
        <v>1</v>
      </c>
      <c r="H71" s="9" t="s">
        <v>2</v>
      </c>
      <c r="I71" s="30"/>
      <c r="J71" s="29"/>
    </row>
    <row r="72" spans="1:10" s="3" customFormat="1" ht="54.75" customHeight="1">
      <c r="A72" s="11" t="s">
        <v>14</v>
      </c>
      <c r="B72" s="12" t="s">
        <v>59</v>
      </c>
      <c r="C72" s="11" t="s">
        <v>94</v>
      </c>
      <c r="D72" s="13">
        <v>20000</v>
      </c>
      <c r="E72" s="13">
        <f>D72</f>
        <v>20000</v>
      </c>
      <c r="F72" s="9"/>
      <c r="G72" s="9"/>
      <c r="H72" s="9"/>
      <c r="I72" s="19"/>
      <c r="J72" s="29"/>
    </row>
    <row r="73" spans="1:10" s="3" customFormat="1" ht="27.75" customHeight="1">
      <c r="A73" s="54" t="s">
        <v>35</v>
      </c>
      <c r="B73" s="55"/>
      <c r="C73" s="56"/>
      <c r="D73" s="13">
        <f>D69+D70+D71+D72</f>
        <v>43014200.16</v>
      </c>
      <c r="E73" s="13">
        <f>D73</f>
        <v>43014200.16</v>
      </c>
      <c r="F73" s="57"/>
      <c r="G73" s="58"/>
      <c r="H73" s="58"/>
      <c r="I73" s="58"/>
      <c r="J73" s="59"/>
    </row>
    <row r="74" spans="1:10" s="3" customFormat="1" ht="162" customHeight="1">
      <c r="A74" s="9">
        <v>3</v>
      </c>
      <c r="B74" s="20" t="s">
        <v>60</v>
      </c>
      <c r="C74" s="11" t="s">
        <v>94</v>
      </c>
      <c r="D74" s="13">
        <v>1556000</v>
      </c>
      <c r="E74" s="13">
        <v>1556000</v>
      </c>
      <c r="F74" s="14"/>
      <c r="G74" s="14" t="s">
        <v>1</v>
      </c>
      <c r="H74" s="14" t="s">
        <v>2</v>
      </c>
      <c r="I74" s="20" t="s">
        <v>33</v>
      </c>
      <c r="J74" s="20"/>
    </row>
    <row r="75" spans="1:10" s="3" customFormat="1" ht="30" customHeight="1">
      <c r="A75" s="54" t="s">
        <v>203</v>
      </c>
      <c r="B75" s="55"/>
      <c r="C75" s="56"/>
      <c r="D75" s="13">
        <f>D74</f>
        <v>1556000</v>
      </c>
      <c r="E75" s="13">
        <f>E74</f>
        <v>1556000</v>
      </c>
      <c r="F75" s="57"/>
      <c r="G75" s="58"/>
      <c r="H75" s="58"/>
      <c r="I75" s="58"/>
      <c r="J75" s="59"/>
    </row>
    <row r="76" spans="1:10" s="3" customFormat="1" ht="76.5" customHeight="1">
      <c r="A76" s="21">
        <v>4</v>
      </c>
      <c r="B76" s="36" t="s">
        <v>127</v>
      </c>
      <c r="C76" s="18" t="s">
        <v>94</v>
      </c>
      <c r="D76" s="13">
        <v>533112</v>
      </c>
      <c r="E76" s="13">
        <v>533112</v>
      </c>
      <c r="F76" s="19"/>
      <c r="G76" s="19" t="s">
        <v>1</v>
      </c>
      <c r="H76" s="19" t="s">
        <v>2</v>
      </c>
      <c r="I76" s="44"/>
      <c r="J76" s="30"/>
    </row>
    <row r="77" spans="1:10" s="3" customFormat="1" ht="31.5" customHeight="1">
      <c r="A77" s="54" t="s">
        <v>204</v>
      </c>
      <c r="B77" s="55"/>
      <c r="C77" s="56"/>
      <c r="D77" s="40">
        <f>D76</f>
        <v>533112</v>
      </c>
      <c r="E77" s="40">
        <f>E76</f>
        <v>533112</v>
      </c>
      <c r="F77" s="57"/>
      <c r="G77" s="58"/>
      <c r="H77" s="58"/>
      <c r="I77" s="58"/>
      <c r="J77" s="59"/>
    </row>
    <row r="78" spans="1:10" s="3" customFormat="1" ht="91.5" customHeight="1">
      <c r="A78" s="66">
        <v>5</v>
      </c>
      <c r="B78" s="62" t="s">
        <v>198</v>
      </c>
      <c r="C78" s="66"/>
      <c r="D78" s="66"/>
      <c r="E78" s="66"/>
      <c r="F78" s="66"/>
      <c r="G78" s="66"/>
      <c r="H78" s="66"/>
      <c r="I78" s="66"/>
      <c r="J78" s="66"/>
    </row>
    <row r="79" spans="1:10" s="3" customFormat="1" ht="27" customHeight="1">
      <c r="A79" s="67"/>
      <c r="B79" s="63"/>
      <c r="C79" s="67"/>
      <c r="D79" s="67"/>
      <c r="E79" s="67"/>
      <c r="F79" s="67"/>
      <c r="G79" s="67"/>
      <c r="H79" s="67"/>
      <c r="I79" s="67"/>
      <c r="J79" s="67"/>
    </row>
    <row r="80" spans="1:10" s="3" customFormat="1" ht="36.75" customHeight="1">
      <c r="A80" s="11" t="s">
        <v>133</v>
      </c>
      <c r="B80" s="12" t="s">
        <v>29</v>
      </c>
      <c r="C80" s="11" t="s">
        <v>94</v>
      </c>
      <c r="D80" s="13">
        <v>315600</v>
      </c>
      <c r="E80" s="13">
        <f>D80</f>
        <v>315600</v>
      </c>
      <c r="F80" s="9"/>
      <c r="G80" s="9" t="s">
        <v>1</v>
      </c>
      <c r="H80" s="9" t="s">
        <v>2</v>
      </c>
      <c r="I80" s="62" t="s">
        <v>33</v>
      </c>
      <c r="J80" s="15"/>
    </row>
    <row r="81" spans="1:10" s="3" customFormat="1" ht="36.75" customHeight="1">
      <c r="A81" s="11" t="s">
        <v>134</v>
      </c>
      <c r="B81" s="12" t="s">
        <v>30</v>
      </c>
      <c r="C81" s="11" t="s">
        <v>94</v>
      </c>
      <c r="D81" s="13">
        <v>328600</v>
      </c>
      <c r="E81" s="13">
        <f>D81</f>
        <v>328600</v>
      </c>
      <c r="F81" s="9"/>
      <c r="G81" s="9" t="s">
        <v>1</v>
      </c>
      <c r="H81" s="9" t="s">
        <v>2</v>
      </c>
      <c r="I81" s="71"/>
      <c r="J81" s="15"/>
    </row>
    <row r="82" spans="1:10" s="3" customFormat="1" ht="36" customHeight="1">
      <c r="A82" s="11" t="s">
        <v>135</v>
      </c>
      <c r="B82" s="12" t="s">
        <v>31</v>
      </c>
      <c r="C82" s="11" t="s">
        <v>94</v>
      </c>
      <c r="D82" s="13">
        <v>263900</v>
      </c>
      <c r="E82" s="13">
        <f>D82</f>
        <v>263900</v>
      </c>
      <c r="F82" s="9"/>
      <c r="G82" s="9" t="s">
        <v>1</v>
      </c>
      <c r="H82" s="9" t="s">
        <v>2</v>
      </c>
      <c r="I82" s="71"/>
      <c r="J82" s="15"/>
    </row>
    <row r="83" spans="1:10" s="3" customFormat="1" ht="36" customHeight="1">
      <c r="A83" s="11" t="s">
        <v>136</v>
      </c>
      <c r="B83" s="12" t="s">
        <v>32</v>
      </c>
      <c r="C83" s="11" t="s">
        <v>94</v>
      </c>
      <c r="D83" s="13">
        <v>216600</v>
      </c>
      <c r="E83" s="13">
        <f>D83</f>
        <v>216600</v>
      </c>
      <c r="F83" s="14"/>
      <c r="G83" s="14" t="s">
        <v>1</v>
      </c>
      <c r="H83" s="14" t="s">
        <v>2</v>
      </c>
      <c r="I83" s="71"/>
      <c r="J83" s="37"/>
    </row>
    <row r="84" spans="1:10" s="3" customFormat="1" ht="30" customHeight="1">
      <c r="A84" s="54" t="s">
        <v>151</v>
      </c>
      <c r="B84" s="55"/>
      <c r="C84" s="56"/>
      <c r="D84" s="13">
        <f>D80+D81+D82+D83</f>
        <v>1124700</v>
      </c>
      <c r="E84" s="13">
        <f>D84</f>
        <v>1124700</v>
      </c>
      <c r="F84" s="68"/>
      <c r="G84" s="69"/>
      <c r="H84" s="69"/>
      <c r="I84" s="69"/>
      <c r="J84" s="69"/>
    </row>
    <row r="85" spans="1:10" s="3" customFormat="1" ht="54.75" customHeight="1">
      <c r="A85" s="66">
        <v>6</v>
      </c>
      <c r="B85" s="62" t="s">
        <v>199</v>
      </c>
      <c r="C85" s="66"/>
      <c r="D85" s="66"/>
      <c r="E85" s="66"/>
      <c r="F85" s="66"/>
      <c r="G85" s="66"/>
      <c r="H85" s="66"/>
      <c r="I85" s="66"/>
      <c r="J85" s="66"/>
    </row>
    <row r="86" spans="1:10" s="3" customFormat="1" ht="30.75" customHeight="1">
      <c r="A86" s="67"/>
      <c r="B86" s="63"/>
      <c r="C86" s="67"/>
      <c r="D86" s="67"/>
      <c r="E86" s="67"/>
      <c r="F86" s="67"/>
      <c r="G86" s="67"/>
      <c r="H86" s="67"/>
      <c r="I86" s="67"/>
      <c r="J86" s="67"/>
    </row>
    <row r="87" spans="1:10" s="3" customFormat="1" ht="38.25" customHeight="1">
      <c r="A87" s="11" t="s">
        <v>64</v>
      </c>
      <c r="B87" s="12" t="s">
        <v>29</v>
      </c>
      <c r="C87" s="11" t="s">
        <v>94</v>
      </c>
      <c r="D87" s="13">
        <v>99000</v>
      </c>
      <c r="E87" s="13">
        <v>99000</v>
      </c>
      <c r="F87" s="9"/>
      <c r="G87" s="9" t="s">
        <v>1</v>
      </c>
      <c r="H87" s="9" t="s">
        <v>2</v>
      </c>
      <c r="I87" s="25"/>
      <c r="J87" s="15"/>
    </row>
    <row r="88" spans="1:10" s="3" customFormat="1" ht="37.5" customHeight="1">
      <c r="A88" s="11" t="s">
        <v>65</v>
      </c>
      <c r="B88" s="12" t="s">
        <v>30</v>
      </c>
      <c r="C88" s="11" t="s">
        <v>94</v>
      </c>
      <c r="D88" s="13">
        <v>99000</v>
      </c>
      <c r="E88" s="13">
        <v>99000</v>
      </c>
      <c r="F88" s="9"/>
      <c r="G88" s="9" t="s">
        <v>1</v>
      </c>
      <c r="H88" s="9" t="s">
        <v>2</v>
      </c>
      <c r="I88" s="70" t="s">
        <v>33</v>
      </c>
      <c r="J88" s="9"/>
    </row>
    <row r="89" spans="1:10" s="3" customFormat="1" ht="37.5" customHeight="1">
      <c r="A89" s="11" t="s">
        <v>66</v>
      </c>
      <c r="B89" s="12" t="s">
        <v>31</v>
      </c>
      <c r="C89" s="11" t="s">
        <v>94</v>
      </c>
      <c r="D89" s="13">
        <v>99000</v>
      </c>
      <c r="E89" s="13">
        <v>99000</v>
      </c>
      <c r="F89" s="9"/>
      <c r="G89" s="9" t="s">
        <v>1</v>
      </c>
      <c r="H89" s="9" t="s">
        <v>2</v>
      </c>
      <c r="I89" s="70"/>
      <c r="J89" s="9"/>
    </row>
    <row r="90" spans="1:10" s="3" customFormat="1" ht="37.5" customHeight="1">
      <c r="A90" s="11" t="s">
        <v>82</v>
      </c>
      <c r="B90" s="12" t="s">
        <v>32</v>
      </c>
      <c r="C90" s="11" t="s">
        <v>94</v>
      </c>
      <c r="D90" s="13">
        <v>99000</v>
      </c>
      <c r="E90" s="13">
        <v>99000</v>
      </c>
      <c r="F90" s="9"/>
      <c r="G90" s="9" t="s">
        <v>1</v>
      </c>
      <c r="H90" s="9" t="s">
        <v>2</v>
      </c>
      <c r="I90" s="70"/>
      <c r="J90" s="9"/>
    </row>
    <row r="91" spans="1:10" s="3" customFormat="1" ht="59.25" customHeight="1">
      <c r="A91" s="11" t="s">
        <v>137</v>
      </c>
      <c r="B91" s="12" t="s">
        <v>128</v>
      </c>
      <c r="C91" s="11" t="s">
        <v>94</v>
      </c>
      <c r="D91" s="13">
        <v>99000</v>
      </c>
      <c r="E91" s="13">
        <v>99000</v>
      </c>
      <c r="F91" s="9"/>
      <c r="G91" s="9" t="s">
        <v>1</v>
      </c>
      <c r="H91" s="9" t="s">
        <v>2</v>
      </c>
      <c r="I91" s="70"/>
      <c r="J91" s="9"/>
    </row>
    <row r="92" spans="1:10" s="3" customFormat="1" ht="30" customHeight="1">
      <c r="A92" s="54" t="s">
        <v>200</v>
      </c>
      <c r="B92" s="55"/>
      <c r="C92" s="56"/>
      <c r="D92" s="13">
        <f>SUM(D87:D91)</f>
        <v>495000</v>
      </c>
      <c r="E92" s="13">
        <f>SUM(E87:E91)</f>
        <v>495000</v>
      </c>
      <c r="F92" s="68"/>
      <c r="G92" s="69"/>
      <c r="H92" s="69"/>
      <c r="I92" s="69"/>
      <c r="J92" s="69"/>
    </row>
    <row r="93" spans="1:10" s="3" customFormat="1" ht="30.75" customHeight="1">
      <c r="A93" s="11" t="s">
        <v>138</v>
      </c>
      <c r="B93" s="12" t="s">
        <v>83</v>
      </c>
      <c r="C93" s="11"/>
      <c r="D93" s="13"/>
      <c r="E93" s="13"/>
      <c r="F93" s="9"/>
      <c r="G93" s="9"/>
      <c r="H93" s="9"/>
      <c r="I93" s="70" t="s">
        <v>33</v>
      </c>
      <c r="J93" s="15"/>
    </row>
    <row r="94" spans="1:10" s="3" customFormat="1" ht="30" customHeight="1">
      <c r="A94" s="11"/>
      <c r="B94" s="38" t="s">
        <v>89</v>
      </c>
      <c r="C94" s="11"/>
      <c r="D94" s="13"/>
      <c r="E94" s="13"/>
      <c r="F94" s="9"/>
      <c r="G94" s="9"/>
      <c r="H94" s="9"/>
      <c r="I94" s="70"/>
      <c r="J94" s="15"/>
    </row>
    <row r="95" spans="1:10" s="3" customFormat="1" ht="37.5" customHeight="1">
      <c r="A95" s="11" t="s">
        <v>67</v>
      </c>
      <c r="B95" s="12" t="s">
        <v>29</v>
      </c>
      <c r="C95" s="11" t="s">
        <v>94</v>
      </c>
      <c r="D95" s="13">
        <v>60000</v>
      </c>
      <c r="E95" s="13">
        <v>60000</v>
      </c>
      <c r="F95" s="9"/>
      <c r="G95" s="9" t="s">
        <v>1</v>
      </c>
      <c r="H95" s="9" t="s">
        <v>2</v>
      </c>
      <c r="I95" s="70"/>
      <c r="J95" s="15"/>
    </row>
    <row r="96" spans="1:10" s="3" customFormat="1" ht="37.5" customHeight="1">
      <c r="A96" s="11" t="s">
        <v>68</v>
      </c>
      <c r="B96" s="12" t="s">
        <v>30</v>
      </c>
      <c r="C96" s="11" t="s">
        <v>94</v>
      </c>
      <c r="D96" s="13">
        <v>60000</v>
      </c>
      <c r="E96" s="13">
        <v>60000</v>
      </c>
      <c r="F96" s="9"/>
      <c r="G96" s="9" t="s">
        <v>1</v>
      </c>
      <c r="H96" s="9" t="s">
        <v>2</v>
      </c>
      <c r="I96" s="70"/>
      <c r="J96" s="37"/>
    </row>
    <row r="97" spans="1:10" s="3" customFormat="1" ht="32.25" customHeight="1">
      <c r="A97" s="54" t="s">
        <v>129</v>
      </c>
      <c r="B97" s="55"/>
      <c r="C97" s="56"/>
      <c r="D97" s="13">
        <f>D95+D96</f>
        <v>120000</v>
      </c>
      <c r="E97" s="13">
        <f>E95+E96</f>
        <v>120000</v>
      </c>
      <c r="F97" s="57"/>
      <c r="G97" s="58"/>
      <c r="H97" s="58"/>
      <c r="I97" s="58"/>
      <c r="J97" s="59"/>
    </row>
    <row r="98" spans="1:10" s="3" customFormat="1" ht="38.25" customHeight="1">
      <c r="A98" s="11" t="s">
        <v>130</v>
      </c>
      <c r="B98" s="72" t="s">
        <v>131</v>
      </c>
      <c r="C98" s="58"/>
      <c r="D98" s="58"/>
      <c r="E98" s="58"/>
      <c r="F98" s="58"/>
      <c r="G98" s="58"/>
      <c r="H98" s="58"/>
      <c r="I98" s="58"/>
      <c r="J98" s="59"/>
    </row>
    <row r="99" spans="1:10" s="3" customFormat="1" ht="30" customHeight="1">
      <c r="A99" s="11" t="s">
        <v>70</v>
      </c>
      <c r="B99" s="54" t="s">
        <v>205</v>
      </c>
      <c r="C99" s="58"/>
      <c r="D99" s="58"/>
      <c r="E99" s="58"/>
      <c r="F99" s="58"/>
      <c r="G99" s="58"/>
      <c r="H99" s="58"/>
      <c r="I99" s="58"/>
      <c r="J99" s="59"/>
    </row>
    <row r="100" spans="1:10" s="3" customFormat="1" ht="53.25" customHeight="1">
      <c r="A100" s="11" t="s">
        <v>139</v>
      </c>
      <c r="B100" s="12" t="s">
        <v>90</v>
      </c>
      <c r="C100" s="9"/>
      <c r="D100" s="13">
        <v>373481.42</v>
      </c>
      <c r="E100" s="13">
        <f aca="true" t="shared" si="4" ref="E100:E110">D100</f>
        <v>373481.42</v>
      </c>
      <c r="F100" s="9"/>
      <c r="G100" s="9"/>
      <c r="H100" s="9"/>
      <c r="I100" s="9"/>
      <c r="J100" s="29"/>
    </row>
    <row r="101" spans="1:10" s="3" customFormat="1" ht="28.5" customHeight="1">
      <c r="A101" s="11" t="s">
        <v>140</v>
      </c>
      <c r="B101" s="12" t="s">
        <v>78</v>
      </c>
      <c r="C101" s="9"/>
      <c r="D101" s="13">
        <v>45587.7</v>
      </c>
      <c r="E101" s="13">
        <f t="shared" si="4"/>
        <v>45587.7</v>
      </c>
      <c r="F101" s="9"/>
      <c r="G101" s="9"/>
      <c r="H101" s="9"/>
      <c r="I101" s="9"/>
      <c r="J101" s="29"/>
    </row>
    <row r="102" spans="1:10" s="3" customFormat="1" ht="35.25" customHeight="1">
      <c r="A102" s="11" t="s">
        <v>141</v>
      </c>
      <c r="B102" s="12" t="s">
        <v>63</v>
      </c>
      <c r="C102" s="9"/>
      <c r="D102" s="13">
        <v>256201.27</v>
      </c>
      <c r="E102" s="13">
        <f t="shared" si="4"/>
        <v>256201.27</v>
      </c>
      <c r="F102" s="9"/>
      <c r="G102" s="9"/>
      <c r="H102" s="9"/>
      <c r="I102" s="9"/>
      <c r="J102" s="29"/>
    </row>
    <row r="103" spans="1:10" s="3" customFormat="1" ht="35.25" customHeight="1">
      <c r="A103" s="11" t="s">
        <v>142</v>
      </c>
      <c r="B103" s="38" t="s">
        <v>52</v>
      </c>
      <c r="C103" s="9"/>
      <c r="D103" s="13">
        <v>332.88</v>
      </c>
      <c r="E103" s="13">
        <v>332.88</v>
      </c>
      <c r="F103" s="9"/>
      <c r="G103" s="9"/>
      <c r="H103" s="9"/>
      <c r="I103" s="9"/>
      <c r="J103" s="29"/>
    </row>
    <row r="104" spans="1:10" s="3" customFormat="1" ht="51.75" customHeight="1">
      <c r="A104" s="11" t="s">
        <v>143</v>
      </c>
      <c r="B104" s="12" t="s">
        <v>69</v>
      </c>
      <c r="C104" s="9"/>
      <c r="D104" s="13">
        <v>1154858.37</v>
      </c>
      <c r="E104" s="13">
        <f t="shared" si="4"/>
        <v>1154858.37</v>
      </c>
      <c r="F104" s="9"/>
      <c r="G104" s="9"/>
      <c r="H104" s="9"/>
      <c r="I104" s="9"/>
      <c r="J104" s="29"/>
    </row>
    <row r="105" spans="1:10" s="3" customFormat="1" ht="28.5" customHeight="1">
      <c r="A105" s="11" t="s">
        <v>144</v>
      </c>
      <c r="B105" s="12" t="s">
        <v>21</v>
      </c>
      <c r="C105" s="9"/>
      <c r="D105" s="13">
        <v>9115.1</v>
      </c>
      <c r="E105" s="13">
        <f t="shared" si="4"/>
        <v>9115.1</v>
      </c>
      <c r="F105" s="9"/>
      <c r="G105" s="9"/>
      <c r="H105" s="9"/>
      <c r="I105" s="9"/>
      <c r="J105" s="29"/>
    </row>
    <row r="106" spans="1:10" s="3" customFormat="1" ht="37.5" customHeight="1">
      <c r="A106" s="11" t="s">
        <v>145</v>
      </c>
      <c r="B106" s="12" t="s">
        <v>38</v>
      </c>
      <c r="C106" s="9"/>
      <c r="D106" s="13">
        <v>98918.54</v>
      </c>
      <c r="E106" s="13">
        <f t="shared" si="4"/>
        <v>98918.54</v>
      </c>
      <c r="F106" s="9"/>
      <c r="G106" s="9"/>
      <c r="H106" s="9"/>
      <c r="I106" s="9"/>
      <c r="J106" s="29"/>
    </row>
    <row r="107" spans="1:10" s="3" customFormat="1" ht="28.5" customHeight="1">
      <c r="A107" s="11" t="s">
        <v>146</v>
      </c>
      <c r="B107" s="12" t="s">
        <v>4</v>
      </c>
      <c r="C107" s="9"/>
      <c r="D107" s="13">
        <v>24361.08</v>
      </c>
      <c r="E107" s="13">
        <f t="shared" si="4"/>
        <v>24361.08</v>
      </c>
      <c r="F107" s="9"/>
      <c r="G107" s="9"/>
      <c r="H107" s="9"/>
      <c r="I107" s="9"/>
      <c r="J107" s="29"/>
    </row>
    <row r="108" spans="1:10" s="3" customFormat="1" ht="28.5" customHeight="1">
      <c r="A108" s="11" t="s">
        <v>147</v>
      </c>
      <c r="B108" s="12" t="s">
        <v>3</v>
      </c>
      <c r="C108" s="9"/>
      <c r="D108" s="13">
        <v>14958.65</v>
      </c>
      <c r="E108" s="13">
        <f t="shared" si="4"/>
        <v>14958.65</v>
      </c>
      <c r="F108" s="9"/>
      <c r="G108" s="9"/>
      <c r="H108" s="9"/>
      <c r="I108" s="9"/>
      <c r="J108" s="29"/>
    </row>
    <row r="109" spans="1:10" s="3" customFormat="1" ht="36.75" customHeight="1">
      <c r="A109" s="11" t="s">
        <v>148</v>
      </c>
      <c r="B109" s="12" t="s">
        <v>28</v>
      </c>
      <c r="C109" s="9"/>
      <c r="D109" s="13">
        <v>422226.57</v>
      </c>
      <c r="E109" s="13">
        <f t="shared" si="4"/>
        <v>422226.57</v>
      </c>
      <c r="F109" s="9"/>
      <c r="G109" s="9"/>
      <c r="H109" s="9"/>
      <c r="I109" s="9"/>
      <c r="J109" s="29"/>
    </row>
    <row r="110" spans="1:10" s="3" customFormat="1" ht="28.5" customHeight="1">
      <c r="A110" s="11" t="s">
        <v>149</v>
      </c>
      <c r="B110" s="12" t="s">
        <v>5</v>
      </c>
      <c r="C110" s="9"/>
      <c r="D110" s="13">
        <v>909683.26</v>
      </c>
      <c r="E110" s="13">
        <f t="shared" si="4"/>
        <v>909683.26</v>
      </c>
      <c r="F110" s="9"/>
      <c r="G110" s="9"/>
      <c r="H110" s="9"/>
      <c r="I110" s="9"/>
      <c r="J110" s="29"/>
    </row>
    <row r="111" spans="1:10" s="5" customFormat="1" ht="28.5" customHeight="1">
      <c r="A111" s="54" t="s">
        <v>150</v>
      </c>
      <c r="B111" s="55"/>
      <c r="C111" s="56"/>
      <c r="D111" s="13">
        <f>SUM(D100:D110)</f>
        <v>3309724.84</v>
      </c>
      <c r="E111" s="13">
        <f>SUM(E100:E110)</f>
        <v>3309724.84</v>
      </c>
      <c r="F111" s="57"/>
      <c r="G111" s="58"/>
      <c r="H111" s="58"/>
      <c r="I111" s="58"/>
      <c r="J111" s="59"/>
    </row>
    <row r="112" spans="1:10" s="5" customFormat="1" ht="84.75" customHeight="1">
      <c r="A112" s="11" t="s">
        <v>71</v>
      </c>
      <c r="B112" s="12" t="s">
        <v>60</v>
      </c>
      <c r="C112" s="9"/>
      <c r="D112" s="13">
        <v>31582.17</v>
      </c>
      <c r="E112" s="13">
        <v>31582.17</v>
      </c>
      <c r="F112" s="9"/>
      <c r="G112" s="9"/>
      <c r="H112" s="9"/>
      <c r="I112" s="9"/>
      <c r="J112" s="29"/>
    </row>
    <row r="113" spans="1:10" s="5" customFormat="1" ht="66.75" customHeight="1">
      <c r="A113" s="17" t="s">
        <v>84</v>
      </c>
      <c r="B113" s="36" t="s">
        <v>189</v>
      </c>
      <c r="C113" s="39"/>
      <c r="D113" s="13">
        <v>1229</v>
      </c>
      <c r="E113" s="13">
        <v>1229</v>
      </c>
      <c r="F113" s="9"/>
      <c r="G113" s="9"/>
      <c r="H113" s="9"/>
      <c r="I113" s="9"/>
      <c r="J113" s="29"/>
    </row>
    <row r="114" spans="1:10" s="5" customFormat="1" ht="93.75" customHeight="1">
      <c r="A114" s="60" t="s">
        <v>85</v>
      </c>
      <c r="B114" s="62" t="s">
        <v>201</v>
      </c>
      <c r="C114" s="60"/>
      <c r="D114" s="64">
        <f>SUM(D116:D119)</f>
        <v>1400709.23</v>
      </c>
      <c r="E114" s="64">
        <f>SUM(E116:E119)</f>
        <v>1400709.23</v>
      </c>
      <c r="F114" s="66"/>
      <c r="G114" s="66"/>
      <c r="H114" s="66"/>
      <c r="I114" s="66"/>
      <c r="J114" s="66"/>
    </row>
    <row r="115" spans="1:10" s="5" customFormat="1" ht="21.75" customHeight="1">
      <c r="A115" s="61"/>
      <c r="B115" s="63"/>
      <c r="C115" s="61"/>
      <c r="D115" s="65"/>
      <c r="E115" s="65"/>
      <c r="F115" s="67"/>
      <c r="G115" s="67"/>
      <c r="H115" s="67"/>
      <c r="I115" s="67"/>
      <c r="J115" s="67"/>
    </row>
    <row r="116" spans="1:10" s="5" customFormat="1" ht="41.25" customHeight="1">
      <c r="A116" s="11" t="s">
        <v>152</v>
      </c>
      <c r="B116" s="12" t="s">
        <v>29</v>
      </c>
      <c r="C116" s="9"/>
      <c r="D116" s="13">
        <v>439117.33</v>
      </c>
      <c r="E116" s="13">
        <v>439117.33</v>
      </c>
      <c r="F116" s="9"/>
      <c r="G116" s="9"/>
      <c r="H116" s="9"/>
      <c r="I116" s="9"/>
      <c r="J116" s="29"/>
    </row>
    <row r="117" spans="1:10" s="5" customFormat="1" ht="38.25" customHeight="1">
      <c r="A117" s="11" t="s">
        <v>153</v>
      </c>
      <c r="B117" s="12" t="s">
        <v>30</v>
      </c>
      <c r="C117" s="9"/>
      <c r="D117" s="13">
        <v>137341.26</v>
      </c>
      <c r="E117" s="13">
        <v>137341.26</v>
      </c>
      <c r="F117" s="9"/>
      <c r="G117" s="9"/>
      <c r="H117" s="9"/>
      <c r="I117" s="9"/>
      <c r="J117" s="29"/>
    </row>
    <row r="118" spans="1:10" s="5" customFormat="1" ht="33.75" customHeight="1">
      <c r="A118" s="11" t="s">
        <v>154</v>
      </c>
      <c r="B118" s="12" t="s">
        <v>31</v>
      </c>
      <c r="C118" s="9"/>
      <c r="D118" s="13">
        <v>484604.25</v>
      </c>
      <c r="E118" s="13">
        <v>484604.25</v>
      </c>
      <c r="F118" s="9"/>
      <c r="G118" s="9"/>
      <c r="H118" s="9"/>
      <c r="I118" s="9"/>
      <c r="J118" s="29"/>
    </row>
    <row r="119" spans="1:10" s="5" customFormat="1" ht="33" customHeight="1">
      <c r="A119" s="11" t="s">
        <v>155</v>
      </c>
      <c r="B119" s="12" t="s">
        <v>32</v>
      </c>
      <c r="C119" s="9"/>
      <c r="D119" s="13">
        <v>339646.39</v>
      </c>
      <c r="E119" s="13">
        <v>339646.39</v>
      </c>
      <c r="F119" s="9"/>
      <c r="G119" s="9"/>
      <c r="H119" s="9"/>
      <c r="I119" s="9"/>
      <c r="J119" s="29"/>
    </row>
    <row r="120" spans="1:10" s="3" customFormat="1" ht="54.75" customHeight="1">
      <c r="A120" s="60" t="s">
        <v>156</v>
      </c>
      <c r="B120" s="62" t="s">
        <v>199</v>
      </c>
      <c r="C120" s="60"/>
      <c r="D120" s="64">
        <f>SUM(D122:D124)</f>
        <v>76946.81</v>
      </c>
      <c r="E120" s="64">
        <f>SUM(E122:E124)</f>
        <v>76946.81</v>
      </c>
      <c r="F120" s="60"/>
      <c r="G120" s="60"/>
      <c r="H120" s="60"/>
      <c r="I120" s="60"/>
      <c r="J120" s="60"/>
    </row>
    <row r="121" spans="1:10" s="3" customFormat="1" ht="31.5" customHeight="1">
      <c r="A121" s="61"/>
      <c r="B121" s="63"/>
      <c r="C121" s="61"/>
      <c r="D121" s="65"/>
      <c r="E121" s="65"/>
      <c r="F121" s="61"/>
      <c r="G121" s="61"/>
      <c r="H121" s="61"/>
      <c r="I121" s="61"/>
      <c r="J121" s="61"/>
    </row>
    <row r="122" spans="1:10" s="3" customFormat="1" ht="39" customHeight="1">
      <c r="A122" s="11" t="s">
        <v>157</v>
      </c>
      <c r="B122" s="12" t="s">
        <v>29</v>
      </c>
      <c r="C122" s="11"/>
      <c r="D122" s="13">
        <v>9183.57</v>
      </c>
      <c r="E122" s="13">
        <v>9183.57</v>
      </c>
      <c r="F122" s="9"/>
      <c r="G122" s="9"/>
      <c r="H122" s="9"/>
      <c r="I122" s="15"/>
      <c r="J122" s="15"/>
    </row>
    <row r="123" spans="1:10" s="3" customFormat="1" ht="39.75" customHeight="1">
      <c r="A123" s="11" t="s">
        <v>158</v>
      </c>
      <c r="B123" s="12" t="s">
        <v>30</v>
      </c>
      <c r="C123" s="11"/>
      <c r="D123" s="13">
        <v>32172</v>
      </c>
      <c r="E123" s="13">
        <v>32172</v>
      </c>
      <c r="F123" s="9"/>
      <c r="G123" s="9"/>
      <c r="H123" s="9"/>
      <c r="I123" s="15"/>
      <c r="J123" s="15"/>
    </row>
    <row r="124" spans="1:10" s="3" customFormat="1" ht="39" customHeight="1">
      <c r="A124" s="11" t="s">
        <v>159</v>
      </c>
      <c r="B124" s="12" t="s">
        <v>31</v>
      </c>
      <c r="C124" s="11"/>
      <c r="D124" s="13">
        <v>35591.24</v>
      </c>
      <c r="E124" s="13">
        <v>35591.24</v>
      </c>
      <c r="F124" s="9"/>
      <c r="G124" s="9"/>
      <c r="H124" s="9"/>
      <c r="I124" s="15"/>
      <c r="J124" s="15"/>
    </row>
    <row r="125" spans="1:10" s="3" customFormat="1" ht="31.5" customHeight="1">
      <c r="A125" s="60" t="s">
        <v>160</v>
      </c>
      <c r="B125" s="62" t="s">
        <v>202</v>
      </c>
      <c r="C125" s="60"/>
      <c r="D125" s="64">
        <f>D127+D128</f>
        <v>110956.79000000001</v>
      </c>
      <c r="E125" s="64">
        <f>E127+E128</f>
        <v>110956.79000000001</v>
      </c>
      <c r="F125" s="60"/>
      <c r="G125" s="60"/>
      <c r="H125" s="60"/>
      <c r="I125" s="60"/>
      <c r="J125" s="60"/>
    </row>
    <row r="126" spans="1:10" s="3" customFormat="1" ht="30" customHeight="1">
      <c r="A126" s="61"/>
      <c r="B126" s="63"/>
      <c r="C126" s="61"/>
      <c r="D126" s="65"/>
      <c r="E126" s="65"/>
      <c r="F126" s="61"/>
      <c r="G126" s="61"/>
      <c r="H126" s="61"/>
      <c r="I126" s="61"/>
      <c r="J126" s="61"/>
    </row>
    <row r="127" spans="1:10" s="3" customFormat="1" ht="37.5" customHeight="1">
      <c r="A127" s="11" t="s">
        <v>161</v>
      </c>
      <c r="B127" s="12" t="s">
        <v>29</v>
      </c>
      <c r="C127" s="11"/>
      <c r="D127" s="13">
        <v>50966.03</v>
      </c>
      <c r="E127" s="13">
        <v>50966.03</v>
      </c>
      <c r="F127" s="9"/>
      <c r="G127" s="9"/>
      <c r="H127" s="9"/>
      <c r="I127" s="15"/>
      <c r="J127" s="15"/>
    </row>
    <row r="128" spans="1:10" s="3" customFormat="1" ht="36.75" customHeight="1">
      <c r="A128" s="11" t="s">
        <v>164</v>
      </c>
      <c r="B128" s="12" t="s">
        <v>30</v>
      </c>
      <c r="C128" s="11"/>
      <c r="D128" s="13">
        <v>59990.76</v>
      </c>
      <c r="E128" s="13">
        <v>59990.76</v>
      </c>
      <c r="F128" s="9"/>
      <c r="G128" s="9"/>
      <c r="H128" s="9"/>
      <c r="I128" s="15"/>
      <c r="J128" s="15"/>
    </row>
    <row r="129" spans="1:10" s="3" customFormat="1" ht="31.5" customHeight="1">
      <c r="A129" s="11" t="s">
        <v>170</v>
      </c>
      <c r="B129" s="54" t="s">
        <v>34</v>
      </c>
      <c r="C129" s="58"/>
      <c r="D129" s="58"/>
      <c r="E129" s="58"/>
      <c r="F129" s="58"/>
      <c r="G129" s="58"/>
      <c r="H129" s="58"/>
      <c r="I129" s="58"/>
      <c r="J129" s="59"/>
    </row>
    <row r="130" spans="1:10" s="3" customFormat="1" ht="36.75" customHeight="1">
      <c r="A130" s="11" t="s">
        <v>173</v>
      </c>
      <c r="B130" s="12" t="s">
        <v>177</v>
      </c>
      <c r="C130" s="11"/>
      <c r="D130" s="13">
        <v>18628.53</v>
      </c>
      <c r="E130" s="13"/>
      <c r="F130" s="13">
        <v>18628.53</v>
      </c>
      <c r="G130" s="9"/>
      <c r="H130" s="9"/>
      <c r="I130" s="15"/>
      <c r="J130" s="15"/>
    </row>
    <row r="131" spans="1:10" s="3" customFormat="1" ht="44.25" customHeight="1">
      <c r="A131" s="11" t="s">
        <v>174</v>
      </c>
      <c r="B131" s="16" t="s">
        <v>178</v>
      </c>
      <c r="C131" s="11"/>
      <c r="D131" s="13">
        <v>107782.84</v>
      </c>
      <c r="E131" s="13"/>
      <c r="F131" s="13">
        <v>107782.84</v>
      </c>
      <c r="G131" s="9"/>
      <c r="H131" s="9"/>
      <c r="I131" s="15"/>
      <c r="J131" s="15"/>
    </row>
    <row r="132" spans="1:10" s="3" customFormat="1" ht="59.25" customHeight="1">
      <c r="A132" s="11" t="s">
        <v>175</v>
      </c>
      <c r="B132" s="12" t="s">
        <v>172</v>
      </c>
      <c r="C132" s="11"/>
      <c r="D132" s="13">
        <v>227898.73</v>
      </c>
      <c r="E132" s="13"/>
      <c r="F132" s="13">
        <v>227898.73</v>
      </c>
      <c r="G132" s="9"/>
      <c r="H132" s="9"/>
      <c r="I132" s="15"/>
      <c r="J132" s="15"/>
    </row>
    <row r="133" spans="1:10" s="3" customFormat="1" ht="23.25" customHeight="1">
      <c r="A133" s="11" t="s">
        <v>176</v>
      </c>
      <c r="B133" s="12" t="s">
        <v>39</v>
      </c>
      <c r="C133" s="11"/>
      <c r="D133" s="13">
        <v>251021</v>
      </c>
      <c r="E133" s="13"/>
      <c r="F133" s="13">
        <v>251021</v>
      </c>
      <c r="G133" s="9"/>
      <c r="H133" s="9"/>
      <c r="I133" s="15"/>
      <c r="J133" s="15"/>
    </row>
    <row r="134" spans="1:12" s="3" customFormat="1" ht="21.75" customHeight="1">
      <c r="A134" s="54" t="s">
        <v>206</v>
      </c>
      <c r="B134" s="55"/>
      <c r="C134" s="56"/>
      <c r="D134" s="13">
        <f>SUM(D130:D133)</f>
        <v>605331.1</v>
      </c>
      <c r="E134" s="13"/>
      <c r="F134" s="13">
        <f>SUM(F130:F133)</f>
        <v>605331.1</v>
      </c>
      <c r="G134" s="54"/>
      <c r="H134" s="58"/>
      <c r="I134" s="58"/>
      <c r="J134" s="58"/>
      <c r="K134" s="43"/>
      <c r="L134" s="2"/>
    </row>
    <row r="135" spans="1:11" s="3" customFormat="1" ht="75" customHeight="1">
      <c r="A135" s="11" t="s">
        <v>171</v>
      </c>
      <c r="B135" s="12" t="s">
        <v>183</v>
      </c>
      <c r="C135" s="11"/>
      <c r="D135" s="13">
        <f>SUM(D137:D140)</f>
        <v>1353692.9</v>
      </c>
      <c r="E135" s="13"/>
      <c r="F135" s="13">
        <f>SUM(F137:F140)</f>
        <v>1353692.9</v>
      </c>
      <c r="G135" s="9"/>
      <c r="H135" s="9"/>
      <c r="I135" s="15"/>
      <c r="J135" s="15"/>
      <c r="K135" s="42"/>
    </row>
    <row r="136" spans="1:10" s="3" customFormat="1" ht="20.25" customHeight="1">
      <c r="A136" s="11"/>
      <c r="B136" s="38" t="s">
        <v>89</v>
      </c>
      <c r="C136" s="11"/>
      <c r="D136" s="13"/>
      <c r="E136" s="13"/>
      <c r="F136" s="13"/>
      <c r="G136" s="9"/>
      <c r="H136" s="9"/>
      <c r="I136" s="15"/>
      <c r="J136" s="15"/>
    </row>
    <row r="137" spans="1:10" s="3" customFormat="1" ht="36.75" customHeight="1">
      <c r="A137" s="11" t="s">
        <v>179</v>
      </c>
      <c r="B137" s="12" t="s">
        <v>29</v>
      </c>
      <c r="C137" s="11"/>
      <c r="D137" s="13">
        <v>252327.12</v>
      </c>
      <c r="E137" s="13"/>
      <c r="F137" s="13">
        <v>252327.12</v>
      </c>
      <c r="G137" s="9"/>
      <c r="H137" s="9"/>
      <c r="I137" s="15"/>
      <c r="J137" s="15"/>
    </row>
    <row r="138" spans="1:10" s="3" customFormat="1" ht="36.75" customHeight="1">
      <c r="A138" s="11" t="s">
        <v>180</v>
      </c>
      <c r="B138" s="12" t="s">
        <v>30</v>
      </c>
      <c r="C138" s="11"/>
      <c r="D138" s="13">
        <v>767232.02</v>
      </c>
      <c r="E138" s="13"/>
      <c r="F138" s="13">
        <v>767232.02</v>
      </c>
      <c r="G138" s="9"/>
      <c r="H138" s="9"/>
      <c r="I138" s="15"/>
      <c r="J138" s="15"/>
    </row>
    <row r="139" spans="1:10" s="3" customFormat="1" ht="36.75" customHeight="1">
      <c r="A139" s="11" t="s">
        <v>181</v>
      </c>
      <c r="B139" s="12" t="s">
        <v>31</v>
      </c>
      <c r="C139" s="11"/>
      <c r="D139" s="13">
        <v>137914.76</v>
      </c>
      <c r="E139" s="13"/>
      <c r="F139" s="13">
        <v>137914.76</v>
      </c>
      <c r="G139" s="9"/>
      <c r="H139" s="9"/>
      <c r="I139" s="15"/>
      <c r="J139" s="15"/>
    </row>
    <row r="140" spans="1:10" s="3" customFormat="1" ht="35.25" customHeight="1">
      <c r="A140" s="11" t="s">
        <v>182</v>
      </c>
      <c r="B140" s="12" t="s">
        <v>32</v>
      </c>
      <c r="C140" s="11"/>
      <c r="D140" s="13">
        <v>196219</v>
      </c>
      <c r="E140" s="13"/>
      <c r="F140" s="13">
        <v>196219</v>
      </c>
      <c r="G140" s="9"/>
      <c r="H140" s="9"/>
      <c r="I140" s="15"/>
      <c r="J140" s="15"/>
    </row>
    <row r="141" spans="1:10" s="3" customFormat="1" ht="29.25" customHeight="1">
      <c r="A141" s="54" t="s">
        <v>162</v>
      </c>
      <c r="B141" s="55"/>
      <c r="C141" s="56"/>
      <c r="D141" s="13">
        <f>D111+D112+D113+D114+D120+D125+D134+D135</f>
        <v>6890172.84</v>
      </c>
      <c r="E141" s="13">
        <f>E111+E112+E113+E114+E120+E125+E134+E135</f>
        <v>4931148.84</v>
      </c>
      <c r="F141" s="13">
        <f>F111+F112+F113+F114+F120+F125+F134+F135</f>
        <v>1959024</v>
      </c>
      <c r="G141" s="57"/>
      <c r="H141" s="58"/>
      <c r="I141" s="58"/>
      <c r="J141" s="59"/>
    </row>
    <row r="142" spans="1:10" s="3" customFormat="1" ht="30" customHeight="1">
      <c r="A142" s="54" t="s">
        <v>163</v>
      </c>
      <c r="B142" s="55"/>
      <c r="C142" s="56"/>
      <c r="D142" s="13">
        <f>D36+D73+D75+D77+D84+D92+D97+D111+D112+D113+D114+D120+D125+D134+D135</f>
        <v>60802222</v>
      </c>
      <c r="E142" s="13">
        <f>E36+E73+E75+E77+E84+E92+E97+E111+E112+E113+E114+E120+E125+E134+E135</f>
        <v>51774161</v>
      </c>
      <c r="F142" s="13">
        <f>F36+F73+F75+F77+F84+F92+F97+F111+F112+F113+F114+F120+F125+F134+F135</f>
        <v>9028061</v>
      </c>
      <c r="G142" s="57"/>
      <c r="H142" s="58"/>
      <c r="I142" s="58"/>
      <c r="J142" s="59"/>
    </row>
    <row r="143" spans="1:10" ht="18.75" customHeight="1">
      <c r="A143" s="45"/>
      <c r="B143" s="45"/>
      <c r="C143" s="45"/>
      <c r="D143" s="45"/>
      <c r="E143" s="46"/>
      <c r="F143" s="45"/>
      <c r="G143" s="45"/>
      <c r="H143" s="45"/>
      <c r="I143" s="45"/>
      <c r="J143" s="45"/>
    </row>
    <row r="144" spans="1:10" s="1" customFormat="1" ht="18.75">
      <c r="A144" s="41"/>
      <c r="B144" s="41" t="s">
        <v>72</v>
      </c>
      <c r="C144" s="41"/>
      <c r="D144" s="41"/>
      <c r="E144" s="41"/>
      <c r="F144" s="41"/>
      <c r="G144" s="41"/>
      <c r="H144" s="41"/>
      <c r="I144" s="41"/>
      <c r="J144" s="41"/>
    </row>
    <row r="145" spans="1:10" s="1" customFormat="1" ht="18.75">
      <c r="A145" s="41"/>
      <c r="B145" s="41" t="s">
        <v>73</v>
      </c>
      <c r="C145" s="41"/>
      <c r="D145" s="41"/>
      <c r="E145" s="41"/>
      <c r="F145" s="41"/>
      <c r="G145" s="41"/>
      <c r="H145" s="41" t="s">
        <v>74</v>
      </c>
      <c r="I145" s="41"/>
      <c r="J145" s="41"/>
    </row>
    <row r="150" ht="12.75">
      <c r="E150" s="4"/>
    </row>
  </sheetData>
  <mergeCells count="117">
    <mergeCell ref="F1:J2"/>
    <mergeCell ref="F3:J3"/>
    <mergeCell ref="E10:F10"/>
    <mergeCell ref="E11:F11"/>
    <mergeCell ref="J10:J12"/>
    <mergeCell ref="B6:I7"/>
    <mergeCell ref="C10:C12"/>
    <mergeCell ref="D10:D12"/>
    <mergeCell ref="G10:G12"/>
    <mergeCell ref="H10:H12"/>
    <mergeCell ref="I10:I12"/>
    <mergeCell ref="A69:C69"/>
    <mergeCell ref="F69:J69"/>
    <mergeCell ref="A10:A12"/>
    <mergeCell ref="B10:B12"/>
    <mergeCell ref="A37:I37"/>
    <mergeCell ref="I31:I34"/>
    <mergeCell ref="I16:I22"/>
    <mergeCell ref="A26:C26"/>
    <mergeCell ref="A27:C27"/>
    <mergeCell ref="G26:J26"/>
    <mergeCell ref="A14:J14"/>
    <mergeCell ref="I39:I52"/>
    <mergeCell ref="I53:I67"/>
    <mergeCell ref="B15:J15"/>
    <mergeCell ref="B38:J38"/>
    <mergeCell ref="G27:J27"/>
    <mergeCell ref="B29:B30"/>
    <mergeCell ref="A29:A30"/>
    <mergeCell ref="C29:C30"/>
    <mergeCell ref="D29:D30"/>
    <mergeCell ref="A141:C141"/>
    <mergeCell ref="A142:C142"/>
    <mergeCell ref="G141:J141"/>
    <mergeCell ref="G142:J142"/>
    <mergeCell ref="A97:C97"/>
    <mergeCell ref="A111:C111"/>
    <mergeCell ref="F97:J97"/>
    <mergeCell ref="F111:J111"/>
    <mergeCell ref="B99:J99"/>
    <mergeCell ref="B98:J98"/>
    <mergeCell ref="I29:I30"/>
    <mergeCell ref="J29:J30"/>
    <mergeCell ref="A35:C35"/>
    <mergeCell ref="A36:C36"/>
    <mergeCell ref="G35:J35"/>
    <mergeCell ref="G36:J36"/>
    <mergeCell ref="F29:F30"/>
    <mergeCell ref="E29:E30"/>
    <mergeCell ref="G29:G30"/>
    <mergeCell ref="H29:H30"/>
    <mergeCell ref="A73:C73"/>
    <mergeCell ref="F73:J73"/>
    <mergeCell ref="A78:A79"/>
    <mergeCell ref="B78:B79"/>
    <mergeCell ref="C78:C79"/>
    <mergeCell ref="D78:D79"/>
    <mergeCell ref="E78:E79"/>
    <mergeCell ref="F78:F79"/>
    <mergeCell ref="G78:G79"/>
    <mergeCell ref="H78:H79"/>
    <mergeCell ref="D85:D86"/>
    <mergeCell ref="I78:I79"/>
    <mergeCell ref="J78:J79"/>
    <mergeCell ref="I80:I83"/>
    <mergeCell ref="I93:I96"/>
    <mergeCell ref="E85:E86"/>
    <mergeCell ref="F85:F86"/>
    <mergeCell ref="G85:G86"/>
    <mergeCell ref="H85:H86"/>
    <mergeCell ref="A84:C84"/>
    <mergeCell ref="F84:J84"/>
    <mergeCell ref="A92:C92"/>
    <mergeCell ref="I88:I91"/>
    <mergeCell ref="F92:J92"/>
    <mergeCell ref="I85:I86"/>
    <mergeCell ref="J85:J86"/>
    <mergeCell ref="B85:B86"/>
    <mergeCell ref="A85:A86"/>
    <mergeCell ref="C85:C86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20:B121"/>
    <mergeCell ref="A120:A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5:B126"/>
    <mergeCell ref="A125:A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A134:C134"/>
    <mergeCell ref="G134:J134"/>
    <mergeCell ref="B129:J129"/>
    <mergeCell ref="A75:C75"/>
    <mergeCell ref="A77:C77"/>
    <mergeCell ref="F75:J75"/>
    <mergeCell ref="F77:J77"/>
  </mergeCells>
  <printOptions/>
  <pageMargins left="0.7874015748031497" right="0.7874015748031497" top="1.1811023622047245" bottom="0.3937007874015748" header="0.5118110236220472" footer="0.35433070866141736"/>
  <pageSetup fitToHeight="8" horizontalDpi="600" verticalDpi="600" orientation="landscape" paperSize="9" scale="74" r:id="rId1"/>
  <headerFooter alignWithMargins="0">
    <oddHeader>&amp;CСтраница &amp;P</oddHeader>
  </headerFooter>
  <rowBreaks count="6" manualBreakCount="6">
    <brk id="22" max="9" man="1"/>
    <brk id="36" max="255" man="1"/>
    <brk id="54" max="9" man="1"/>
    <brk id="81" max="9" man="1"/>
    <brk id="112" max="9" man="1"/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User</cp:lastModifiedBy>
  <cp:lastPrinted>2015-05-14T06:14:03Z</cp:lastPrinted>
  <dcterms:created xsi:type="dcterms:W3CDTF">2009-05-12T09:31:38Z</dcterms:created>
  <dcterms:modified xsi:type="dcterms:W3CDTF">2015-05-14T11:20:12Z</dcterms:modified>
  <cp:category/>
  <cp:version/>
  <cp:contentType/>
  <cp:contentStatus/>
</cp:coreProperties>
</file>