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ОБЩАЯ\ПРОГРАМА НОВА розвитку, підтримки кнп\03.09.21 ПРОГРАМА розвитку 2022-2025\009 Зміна облад на 23 рік та багато на Жовтень 2023\На вик. 26.10 з реабілітацією ОБЛАДНАННЯ і 3 млн\"/>
    </mc:Choice>
  </mc:AlternateContent>
  <bookViews>
    <workbookView xWindow="-120" yWindow="-120" windowWidth="29040" windowHeight="15840"/>
  </bookViews>
  <sheets>
    <sheet name="Дод-пож+7МРТ п.13.р.1 Сім. Реаб" sheetId="6" r:id="rId1"/>
  </sheets>
  <definedNames>
    <definedName name="_xlnm.Print_Titles" localSheetId="0">'Дод-пож+7МРТ п.13.р.1 Сім. Реаб'!$10:$13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1" i="6" l="1"/>
  <c r="H15" i="6"/>
  <c r="J41" i="6" l="1"/>
  <c r="J15" i="6"/>
  <c r="J45" i="6" l="1"/>
  <c r="I45" i="6"/>
  <c r="H45" i="6"/>
  <c r="G45" i="6"/>
  <c r="F44" i="6"/>
  <c r="F43" i="6"/>
  <c r="F42" i="6"/>
  <c r="F41" i="6"/>
  <c r="F40" i="6"/>
  <c r="F39" i="6"/>
  <c r="F38" i="6"/>
  <c r="F37" i="6"/>
  <c r="F36" i="6"/>
  <c r="F35" i="6"/>
  <c r="F34" i="6"/>
  <c r="J30" i="6"/>
  <c r="I30" i="6"/>
  <c r="H30" i="6"/>
  <c r="H46" i="6" s="1"/>
  <c r="G30" i="6"/>
  <c r="F29" i="6"/>
  <c r="F26" i="6"/>
  <c r="F25" i="6"/>
  <c r="F24" i="6"/>
  <c r="F23" i="6"/>
  <c r="F22" i="6"/>
  <c r="F21" i="6"/>
  <c r="F20" i="6"/>
  <c r="F19" i="6"/>
  <c r="F16" i="6"/>
  <c r="F15" i="6"/>
  <c r="F30" i="6" l="1"/>
  <c r="G46" i="6"/>
  <c r="J46" i="6"/>
  <c r="F45" i="6"/>
  <c r="I46" i="6"/>
  <c r="F46" i="6" l="1"/>
</calcChain>
</file>

<file path=xl/sharedStrings.xml><?xml version="1.0" encoding="utf-8"?>
<sst xmlns="http://schemas.openxmlformats.org/spreadsheetml/2006/main" count="161" uniqueCount="105">
  <si>
    <t>Додаток</t>
  </si>
  <si>
    <t>до рішення виконавчого комітету  міської ради</t>
  </si>
  <si>
    <t>Додаток до Програми</t>
  </si>
  <si>
    <t>№</t>
  </si>
  <si>
    <t>Заходи Програми</t>
  </si>
  <si>
    <t>Відповідальні виконавці</t>
  </si>
  <si>
    <t>Термін виконання заходу</t>
  </si>
  <si>
    <t>Джерела фінансування</t>
  </si>
  <si>
    <t>Орієнтовні обсяги фінансування (тис. грн),</t>
  </si>
  <si>
    <t>Очікуваний</t>
  </si>
  <si>
    <t>пор.</t>
  </si>
  <si>
    <t>у тому числі по роках:</t>
  </si>
  <si>
    <t xml:space="preserve"> результат</t>
  </si>
  <si>
    <t>Всього</t>
  </si>
  <si>
    <t>1. ПІДТРИМКА КОМУНАЛЬНИХ ЗАКЛАДІВ ОХОРОНИ ЗДОРОВ’Я</t>
  </si>
  <si>
    <t>Оснащення закладів охорони здоров’я міста сучасним лікувально-діагностичним обладнанням.</t>
  </si>
  <si>
    <t>Управління охорони здоров’я, КНП ЧМР</t>
  </si>
  <si>
    <t>2022–2025 роки</t>
  </si>
  <si>
    <t>Бюджет Чернігівської міської територіальної громади  та інші джерела не заборонені законодавством</t>
  </si>
  <si>
    <t>Покращення показників ефективності лікування та зниження загальної летальності</t>
  </si>
  <si>
    <t>2.</t>
  </si>
  <si>
    <t>Співфінансування закладів охорони здоров’я щодо покриття вартості комунальних послуг та енергоносіїв</t>
  </si>
  <si>
    <t>Бюджет Чернігівської міської територіальної громади та інші джерела не заборонені законодавством</t>
  </si>
  <si>
    <t>Стале функціонування закладів</t>
  </si>
  <si>
    <t xml:space="preserve">Управління охорони здоров’я, КНП ЧМР </t>
  </si>
  <si>
    <t>У межах затверджених бюджетних призначень на відповідні роки</t>
  </si>
  <si>
    <t xml:space="preserve">Покращення якості надання медичних послуг </t>
  </si>
  <si>
    <t xml:space="preserve">Створення та забезпечення діяльності відокремлених лікарських амбулаторій у віддалених районах міста </t>
  </si>
  <si>
    <t>В межах затверджених бюджетних призначень на відповідні роки</t>
  </si>
  <si>
    <t>Доступність населення міста до первинного рівня надання медичної допомоги</t>
  </si>
  <si>
    <t>Управління охорони здоров’я</t>
  </si>
  <si>
    <t xml:space="preserve">Бюджет Чернігівської міської територіальної громади </t>
  </si>
  <si>
    <t xml:space="preserve"> Впровадження інноваційних технологій шляхом оснащення сучасною комп’ютерною технікою закладів охорони здоров’я міста, підтримка програмного забезпечення </t>
  </si>
  <si>
    <t xml:space="preserve">Покращення рейтингових показників стану здоров’я населення </t>
  </si>
  <si>
    <t>Забезпечення готовності закладів охорони здоров'я до прийому та лікування хворих на особливо небезпечні інфекційні хвороби</t>
  </si>
  <si>
    <t xml:space="preserve">Бюджет Чернігівської міської територіальної громади та інші джерела не заборонені законодавством </t>
  </si>
  <si>
    <t>Покращення показників ефективності лікування та зменшення летальності</t>
  </si>
  <si>
    <t>Забезпечення виплати медичним працівникам  пенсій за віком на пільгових умовах відповідно до Закону України «Про загальнообов'язкове державне пенсійне страхування»</t>
  </si>
  <si>
    <t>Забезпечення гарантованих виплат медичним працівникам</t>
  </si>
  <si>
    <t>Оновлення санітарного транспорту КНП ЧМР</t>
  </si>
  <si>
    <t>2022 – 2025 роки</t>
  </si>
  <si>
    <t>Забезпечення мобільності надання медичної допомоги</t>
  </si>
  <si>
    <t>Реконструкція та оснащення сучасним медобладнанням кардіохірургічної операційної КНП  «Чернігівська міська лікарня № 2»ЧМР</t>
  </si>
  <si>
    <t>Управління охорони здоров’я, КНП «Чернігівська міська лікарня   № 2» ЧМР,  Управління капітального будівництва ЧМР</t>
  </si>
  <si>
    <t>Покращення якості кардіохірургічної допомоги</t>
  </si>
  <si>
    <t>Облаштування (монтаж, реконструкція, капітальний ремонт) автоматичної системи пожежної сигналізації, оповіщення про пожежу, управління евакуацією людей, устаткування передавання тривожних сповіщень в приміщеннях закладів охорони здоров'я Чернігівської міської ради</t>
  </si>
  <si>
    <t>Управління охорони здоров’я ЧМР, КНП ЧМР, Управління капітального будівництва ЧМР</t>
  </si>
  <si>
    <t>Гарантування  пожежної безпеки закладів охорони здоров'я</t>
  </si>
  <si>
    <t>Оснащення закладів охорони здоров’я міста обладнанням для створення альтернативних та безперебійних джерел життєзабезпечення.</t>
  </si>
  <si>
    <t xml:space="preserve">Управління охорони здоров’я, КНП ЧМР   </t>
  </si>
  <si>
    <t>Забезпечення стабільності  функціонування КНП ЧМР для виконання поставлених завдань.</t>
  </si>
  <si>
    <t>Утримання будівель, споруд та приміщень, інженерно-технічних комунікацій КНП в стані відповідності  чинним стандартам їх експлуатації</t>
  </si>
  <si>
    <t>Зміцнення матеріально-технічної бази та проведення інших заходів для забезпечення  безперебійної роботи комунальних некомерційних підприємств Чернігівської міської ради</t>
  </si>
  <si>
    <t>Управління охорони здоров’я ЧМР, КНП ЧМР</t>
  </si>
  <si>
    <t xml:space="preserve"> Забезпечення безперебійної роботи комунальних некомерційних підприємств</t>
  </si>
  <si>
    <t>Оснащення КНП «Чернігівська міська лікарня №2» ЧМР апаратом для магнітно-резонансної томографії (МРТ)</t>
  </si>
  <si>
    <t>Управління охорони здоров’я ЧМР, КНП «Чернігівська міська лікарня №2»ЧМР</t>
  </si>
  <si>
    <t>2023 – 2024 роки</t>
  </si>
  <si>
    <t>Покращення ефективності діагностики захворювань</t>
  </si>
  <si>
    <t>За розділом 1</t>
  </si>
  <si>
    <t xml:space="preserve"> 2. ПІДТРИМКА НАДАННЯ МЕДИЧНИХ ПОСЛУГ ПОНАД ОБСЯГ, ПЕРЕДБАЧЕНИЙ ПРОГРАМОЮ</t>
  </si>
  <si>
    <t>ДЕРЖАВНИХ ГАРАНТІЙ МЕДИЧНОГО ОБСЛУГОВУВАННЯ НАСЕЛЕННЯ</t>
  </si>
  <si>
    <t>Забезпечення безоплатним та пільговим відпуском лікарських засобів за рецептами лікарів у разі амбулаторного лікування окремих груп населення та за певними категоріями захворювань згідно з постановою Кабінету Міністрів України від 17.08.1998 № 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</t>
  </si>
  <si>
    <t xml:space="preserve">Бюджет міської територіальної громади </t>
  </si>
  <si>
    <t>Зниження загальної захворюваності та інвалідизації населення; зниження смертності, в тому числі працездатного населення. Забезпечення хворих безкоштовними препаратами відповідно до Національного переліку основних лікарських засобів</t>
  </si>
  <si>
    <t>Забезпечення громадян, які страждають на рідкісні (орфанні) захворювання лікарськими засобами та відповідними харчовими продуктами для спеціального дієтичного споживання згідно з постановою Кабінету Міністрів України від 31.03.2015 № 160 «Про затвердження Прядку забезпечення громадян, які страждають на рідкісні (орфанні) захворювання, лікарськими засобами та відповідними харчовими продуктами для спеціального дієтичного споживання»</t>
  </si>
  <si>
    <t>Покращання якості та тривалості життя пацієнтів</t>
  </si>
  <si>
    <t>Забезпечення медикаментозного знеболення пацієнтів з онкологічними захворюваннями</t>
  </si>
  <si>
    <t>Управління охорони здоров’я, КНГП ЧМР</t>
  </si>
  <si>
    <t>Полегшення стану та покращення якості життя онкологічним хворим в термінальній стадії</t>
  </si>
  <si>
    <t>Покращення якості життя, соціальних стандартів, гігієни</t>
  </si>
  <si>
    <t>Надання невідкладної стоматологічної допомоги дорослому та дитячому населенню міста</t>
  </si>
  <si>
    <t>Управління охорони здоров'я,  КНП «Міська стоматологічна поліклініка» ЧМР</t>
  </si>
  <si>
    <t>Збільшення доступності населення до медичних послуг</t>
  </si>
  <si>
    <t>Забезпечення безоплатного зубопротезування (за винятком протезування з дорогоцінних металів) пільгового контингенту громадян  згідно із вимогами чинного законодавства</t>
  </si>
  <si>
    <t>Покращання якості життя</t>
  </si>
  <si>
    <t xml:space="preserve">Організація роботи постійно діючої військово-лікарської комісії </t>
  </si>
  <si>
    <t xml:space="preserve">Проведення медичних оглядів військовозобов’язаних громадян, які підлягають призову на військову службу до Збройних Сил України </t>
  </si>
  <si>
    <t>Поліпшення якості життя пацієнтів, покращення їх функціональних можливостей, інтеграцію в суспільство та створення ефективної інтегрованої системи реабілітаційної допомоги</t>
  </si>
  <si>
    <t>Проведення реабілітаційного лікування дітей з інвалідністю та дітей з хронічними захворюваннями</t>
  </si>
  <si>
    <t>Управління охорони здоров’я, КНП  «Сімейна поліклініка» ЧМР</t>
  </si>
  <si>
    <t xml:space="preserve">Покращення рівня реабілітації та попередження інвалідності </t>
  </si>
  <si>
    <t>Забезпечення закладів охорони здоров’я лікарськими засобами, імунобіологічними препаратами, засобами індивідуального захисту, антисептиками, деззасобами з урахуванням виникнення ускладнень епідемічної ситуації.</t>
  </si>
  <si>
    <t>КНП ЧМР</t>
  </si>
  <si>
    <t>Забезпечення  проведення лікувальних, профілактичних заходів, дотримання вимог інфекційного контролю у закладах охорони здоров'я.</t>
  </si>
  <si>
    <t>Забезпечити проведення ТШП (туберкулінової шкірної проби) відповідно до Стандартів охорони здоров'я при туберкульозі.</t>
  </si>
  <si>
    <t>Управління охорони здоров'я, КНП  ЧМР</t>
  </si>
  <si>
    <t>Зниження захворюваності на туберкульоз</t>
  </si>
  <si>
    <t>За розділом 2.</t>
  </si>
  <si>
    <t>Загальна сума</t>
  </si>
  <si>
    <r>
      <t xml:space="preserve">Продовження роботи щодо </t>
    </r>
    <r>
      <rPr>
        <sz val="14"/>
        <color theme="1"/>
        <rFont val="Times New Roman"/>
        <family val="1"/>
        <charset val="204"/>
      </rPr>
      <t>оптимізації діяльності та мережі закладів охорони здоров'я міської ради</t>
    </r>
  </si>
  <si>
    <r>
      <t>Інформаційно-аналітичне забезпечення медичної галузі міста – </t>
    </r>
    <r>
      <rPr>
        <sz val="14"/>
        <color theme="1"/>
        <rFont val="Times New Roman"/>
        <family val="1"/>
        <charset val="204"/>
      </rPr>
      <t>забезпечення діяльності інформаційно-аналітичного відділу щодо організації ведення медичної статистики, проведення фінансування видатків та ведення фінансової звітності</t>
    </r>
  </si>
  <si>
    <r>
      <t xml:space="preserve"> Забезпечення діяльності єдиної медичної інформаційно-аналітичної системи та економічного аналізу для  реалізації основних завдань гал</t>
    </r>
    <r>
      <rPr>
        <sz val="14"/>
        <color rgb="FF000000"/>
        <rFont val="Times New Roman"/>
        <family val="1"/>
        <charset val="204"/>
      </rPr>
      <t>узі охорони здоров’я</t>
    </r>
  </si>
  <si>
    <r>
      <t>Забезпечення осіб з інвалідністю та дітей з інвалідністю засобами догляду за стомою, підгузками та іншими технічними засобами для використання в амбулаторних та побутових умовах згідно з постановою Кабінету Міністрів України від 03.12.2009 № 1301 «Про затвердження Порядку забезпечення осіб з інвалідністю, дітей з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інвалідністю, інших окремих категорій населення медичними виробами та іншими засобами</t>
    </r>
    <r>
      <rPr>
        <sz val="14"/>
        <color rgb="FF333333"/>
        <rFont val="Times New Roman"/>
        <family val="1"/>
        <charset val="204"/>
      </rPr>
      <t>»</t>
    </r>
  </si>
  <si>
    <r>
      <t>«   »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                               </t>
    </r>
    <r>
      <rPr>
        <sz val="14"/>
        <color theme="1"/>
        <rFont val="Times New Roman"/>
        <family val="1"/>
        <charset val="204"/>
      </rPr>
      <t>2023 року</t>
    </r>
  </si>
  <si>
    <r>
      <t xml:space="preserve">№ </t>
    </r>
    <r>
      <rPr>
        <u/>
        <sz val="14"/>
        <color theme="1"/>
        <rFont val="Times New Roman"/>
        <family val="1"/>
        <charset val="204"/>
      </rPr>
      <t xml:space="preserve">              </t>
    </r>
  </si>
  <si>
    <t>НАПРЯМИ ДІЯЛЬНОСТІ ТА ЗАХОДИ ПРОГРАМИ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ЧЕРНІГОВА НА 2022–2025 РОКИ</t>
  </si>
  <si>
    <t>Заступник міського голови-</t>
  </si>
  <si>
    <t>керуючий справами виконкому</t>
  </si>
  <si>
    <t>Сергій ФЕСЕНКО</t>
  </si>
  <si>
    <t xml:space="preserve">Забезпечення утримання стану будівель, споруд та приміщень, інженерно-технічних комунікацій КНП відповідно до чинних стандартів шляхом проведення будівництва, реконструкцій, капітальних та поточних ремонтів. </t>
  </si>
  <si>
    <t>2023 - 2025 роки</t>
  </si>
  <si>
    <t>Бюджет Чернігівської міської територіальної громади, інші джерела не заборонені законодавством</t>
  </si>
  <si>
    <t>Управління охорони здоров'я, КНП  ЧМР,  Управління капітального будівництва ЧМР</t>
  </si>
  <si>
    <t>Створення умов для забезпечення надання комплексної реабілітаційної допомоги населенню для  поліпшення якості життя пацієнтів, покращення їх функціональних можливостей, інтеграцію в суспільство та            створення ефективної інтегрованої системи реабілітаційної допомоги  для військових, завдяки впровадженню інноваційних технологій та допоміжних засобів, забезпечення перебування військовослужбовців в комфортних умовах, сприяння їхньому швидкому відновленню та поверненню до служби, забезпечення необхідною інформацією та психологічною підтримкою родин військових під час реабілітаційного процесу (ремонт приміщень, реконструкція, придбання обладнання, тощо).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</si>
</sst>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₴&quot;_-;\-* #,##0.00\ &quot;₴&quot;_-;_-* &quot;-&quot;??\ &quot;₴&quot;_-;_-@_-"/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color rgb="FF33333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justify" vertical="top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/>
    <xf numFmtId="0" fontId="7" fillId="0" borderId="0" xfId="0" applyFont="1"/>
    <xf numFmtId="4" fontId="7" fillId="0" borderId="0" xfId="0" applyNumberFormat="1" applyFont="1"/>
    <xf numFmtId="164" fontId="3" fillId="0" borderId="0" xfId="0" applyNumberFormat="1" applyFont="1" applyAlignment="1">
      <alignment vertical="center"/>
    </xf>
    <xf numFmtId="164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Border="1"/>
    <xf numFmtId="4" fontId="3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/>
    <xf numFmtId="0" fontId="2" fillId="0" borderId="0" xfId="0" applyFont="1" applyBorder="1"/>
    <xf numFmtId="4" fontId="12" fillId="0" borderId="0" xfId="0" applyNumberFormat="1" applyFont="1" applyBorder="1"/>
    <xf numFmtId="0" fontId="6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A43" zoomScale="64" zoomScaleNormal="64" workbookViewId="0">
      <selection activeCell="H42" sqref="H42"/>
    </sheetView>
  </sheetViews>
  <sheetFormatPr defaultColWidth="8.88671875" defaultRowHeight="15.6" x14ac:dyDescent="0.3"/>
  <cols>
    <col min="1" max="1" width="6.44140625" style="1" customWidth="1"/>
    <col min="2" max="2" width="52.88671875" style="1" customWidth="1"/>
    <col min="3" max="3" width="20.44140625" style="1" customWidth="1"/>
    <col min="4" max="4" width="17.109375" style="1" customWidth="1"/>
    <col min="5" max="5" width="22.88671875" style="1" customWidth="1"/>
    <col min="6" max="6" width="17.33203125" style="1" customWidth="1"/>
    <col min="7" max="7" width="17.5546875" style="1" customWidth="1"/>
    <col min="8" max="8" width="16" style="1" customWidth="1"/>
    <col min="9" max="9" width="15.88671875" style="1" customWidth="1"/>
    <col min="10" max="10" width="14.109375" style="1" customWidth="1"/>
    <col min="11" max="11" width="23" style="1" customWidth="1"/>
    <col min="12" max="16384" width="8.88671875" style="1"/>
  </cols>
  <sheetData>
    <row r="1" spans="1:13" ht="18" x14ac:dyDescent="0.3">
      <c r="F1" s="2"/>
      <c r="I1" s="81" t="s">
        <v>0</v>
      </c>
      <c r="J1" s="81"/>
      <c r="K1" s="81"/>
      <c r="M1" s="2"/>
    </row>
    <row r="2" spans="1:13" ht="31.2" customHeight="1" x14ac:dyDescent="0.3">
      <c r="F2" s="3"/>
      <c r="I2" s="82" t="s">
        <v>1</v>
      </c>
      <c r="J2" s="82"/>
      <c r="K2" s="82"/>
      <c r="M2" s="3"/>
    </row>
    <row r="3" spans="1:13" ht="23.4" customHeight="1" x14ac:dyDescent="0.3">
      <c r="F3" s="4"/>
      <c r="I3" s="83" t="s">
        <v>94</v>
      </c>
      <c r="J3" s="83"/>
      <c r="K3" s="83"/>
      <c r="M3" s="4"/>
    </row>
    <row r="4" spans="1:13" ht="18" x14ac:dyDescent="0.3">
      <c r="F4" s="2"/>
      <c r="I4" s="81" t="s">
        <v>95</v>
      </c>
      <c r="J4" s="81"/>
      <c r="K4" s="81"/>
      <c r="M4" s="2"/>
    </row>
    <row r="5" spans="1:13" ht="18" x14ac:dyDescent="0.3">
      <c r="F5" s="2"/>
      <c r="I5" s="2"/>
    </row>
    <row r="6" spans="1:13" ht="18" x14ac:dyDescent="0.3">
      <c r="F6" s="2"/>
      <c r="I6" s="2" t="s">
        <v>2</v>
      </c>
    </row>
    <row r="7" spans="1:13" x14ac:dyDescent="0.3">
      <c r="F7" s="5"/>
    </row>
    <row r="8" spans="1:13" ht="58.2" customHeight="1" x14ac:dyDescent="0.3">
      <c r="B8" s="84" t="s">
        <v>96</v>
      </c>
      <c r="C8" s="84"/>
      <c r="D8" s="84"/>
      <c r="E8" s="84"/>
      <c r="F8" s="84"/>
      <c r="G8" s="84"/>
      <c r="H8" s="84"/>
      <c r="I8" s="84"/>
      <c r="J8" s="84"/>
      <c r="K8" s="84"/>
    </row>
    <row r="9" spans="1:13" ht="16.2" thickBot="1" x14ac:dyDescent="0.35"/>
    <row r="10" spans="1:13" ht="17.399999999999999" x14ac:dyDescent="0.3">
      <c r="A10" s="50" t="s">
        <v>3</v>
      </c>
      <c r="B10" s="85" t="s">
        <v>4</v>
      </c>
      <c r="C10" s="87" t="s">
        <v>5</v>
      </c>
      <c r="D10" s="87" t="s">
        <v>6</v>
      </c>
      <c r="E10" s="87" t="s">
        <v>7</v>
      </c>
      <c r="F10" s="85" t="s">
        <v>8</v>
      </c>
      <c r="G10" s="90"/>
      <c r="H10" s="90"/>
      <c r="I10" s="90"/>
      <c r="J10" s="91"/>
      <c r="K10" s="53" t="s">
        <v>9</v>
      </c>
    </row>
    <row r="11" spans="1:13" ht="34.200000000000003" customHeight="1" thickBot="1" x14ac:dyDescent="0.35">
      <c r="A11" s="51" t="s">
        <v>10</v>
      </c>
      <c r="B11" s="86"/>
      <c r="C11" s="88"/>
      <c r="D11" s="88"/>
      <c r="E11" s="88"/>
      <c r="F11" s="62" t="s">
        <v>11</v>
      </c>
      <c r="G11" s="63"/>
      <c r="H11" s="63"/>
      <c r="I11" s="63"/>
      <c r="J11" s="64"/>
      <c r="K11" s="46" t="s">
        <v>12</v>
      </c>
    </row>
    <row r="12" spans="1:13" ht="18.600000000000001" thickBot="1" x14ac:dyDescent="0.35">
      <c r="A12" s="9"/>
      <c r="B12" s="62"/>
      <c r="C12" s="89"/>
      <c r="D12" s="89"/>
      <c r="E12" s="89"/>
      <c r="F12" s="46" t="s">
        <v>13</v>
      </c>
      <c r="G12" s="10">
        <v>2022</v>
      </c>
      <c r="H12" s="10">
        <v>2023</v>
      </c>
      <c r="I12" s="10">
        <v>2024</v>
      </c>
      <c r="J12" s="44">
        <v>2025</v>
      </c>
      <c r="K12" s="46"/>
    </row>
    <row r="13" spans="1:13" ht="17.399999999999999" customHeight="1" x14ac:dyDescent="0.3">
      <c r="A13" s="50">
        <v>1</v>
      </c>
      <c r="B13" s="49">
        <v>2</v>
      </c>
      <c r="C13" s="53">
        <v>3</v>
      </c>
      <c r="D13" s="53">
        <v>4</v>
      </c>
      <c r="E13" s="53">
        <v>5</v>
      </c>
      <c r="F13" s="53">
        <v>6</v>
      </c>
      <c r="G13" s="49">
        <v>7</v>
      </c>
      <c r="H13" s="49">
        <v>8</v>
      </c>
      <c r="I13" s="49">
        <v>9</v>
      </c>
      <c r="J13" s="50">
        <v>10</v>
      </c>
      <c r="K13" s="53">
        <v>11</v>
      </c>
    </row>
    <row r="14" spans="1:13" ht="29.25" customHeight="1" x14ac:dyDescent="0.3">
      <c r="A14" s="66" t="s">
        <v>14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3" ht="153" customHeight="1" x14ac:dyDescent="0.3">
      <c r="A15" s="47">
        <v>1</v>
      </c>
      <c r="B15" s="11" t="s">
        <v>15</v>
      </c>
      <c r="C15" s="47" t="s">
        <v>16</v>
      </c>
      <c r="D15" s="47" t="s">
        <v>17</v>
      </c>
      <c r="E15" s="47" t="s">
        <v>18</v>
      </c>
      <c r="F15" s="12">
        <f>SUM(G15:J15)</f>
        <v>249525</v>
      </c>
      <c r="G15" s="13">
        <v>35235</v>
      </c>
      <c r="H15" s="13">
        <f>119200-59400-3000</f>
        <v>56800</v>
      </c>
      <c r="I15" s="13">
        <v>103220</v>
      </c>
      <c r="J15" s="13">
        <f>82970-28700</f>
        <v>54270</v>
      </c>
      <c r="K15" s="55" t="s">
        <v>19</v>
      </c>
    </row>
    <row r="16" spans="1:13" ht="148.5" customHeight="1" x14ac:dyDescent="0.3">
      <c r="A16" s="47" t="s">
        <v>20</v>
      </c>
      <c r="B16" s="11" t="s">
        <v>21</v>
      </c>
      <c r="C16" s="47" t="s">
        <v>16</v>
      </c>
      <c r="D16" s="47" t="s">
        <v>17</v>
      </c>
      <c r="E16" s="47" t="s">
        <v>22</v>
      </c>
      <c r="F16" s="12">
        <f>SUM(G16:J16)</f>
        <v>394963.19999999995</v>
      </c>
      <c r="G16" s="12">
        <v>87726.8</v>
      </c>
      <c r="H16" s="12">
        <v>92587</v>
      </c>
      <c r="I16" s="12">
        <v>102900</v>
      </c>
      <c r="J16" s="13">
        <v>111749.39999999998</v>
      </c>
      <c r="K16" s="55" t="s">
        <v>23</v>
      </c>
    </row>
    <row r="17" spans="1:11" ht="144" x14ac:dyDescent="0.3">
      <c r="A17" s="47">
        <v>3</v>
      </c>
      <c r="B17" s="14" t="s">
        <v>90</v>
      </c>
      <c r="C17" s="47" t="s">
        <v>24</v>
      </c>
      <c r="D17" s="47" t="s">
        <v>17</v>
      </c>
      <c r="E17" s="47" t="s">
        <v>22</v>
      </c>
      <c r="F17" s="66" t="s">
        <v>25</v>
      </c>
      <c r="G17" s="66"/>
      <c r="H17" s="66"/>
      <c r="I17" s="66"/>
      <c r="J17" s="66"/>
      <c r="K17" s="15" t="s">
        <v>26</v>
      </c>
    </row>
    <row r="18" spans="1:11" ht="144" x14ac:dyDescent="0.3">
      <c r="A18" s="47">
        <v>4</v>
      </c>
      <c r="B18" s="11" t="s">
        <v>27</v>
      </c>
      <c r="C18" s="47" t="s">
        <v>24</v>
      </c>
      <c r="D18" s="47" t="s">
        <v>17</v>
      </c>
      <c r="E18" s="47" t="s">
        <v>22</v>
      </c>
      <c r="F18" s="66" t="s">
        <v>28</v>
      </c>
      <c r="G18" s="66"/>
      <c r="H18" s="66"/>
      <c r="I18" s="66"/>
      <c r="J18" s="66"/>
      <c r="K18" s="47" t="s">
        <v>29</v>
      </c>
    </row>
    <row r="19" spans="1:11" ht="215.25" customHeight="1" x14ac:dyDescent="0.3">
      <c r="A19" s="47">
        <v>5</v>
      </c>
      <c r="B19" s="14" t="s">
        <v>91</v>
      </c>
      <c r="C19" s="47" t="s">
        <v>30</v>
      </c>
      <c r="D19" s="47" t="s">
        <v>17</v>
      </c>
      <c r="E19" s="47" t="s">
        <v>31</v>
      </c>
      <c r="F19" s="12">
        <f>G19+H19+I19+J19</f>
        <v>7019.7</v>
      </c>
      <c r="G19" s="12">
        <v>1505.5</v>
      </c>
      <c r="H19" s="12">
        <v>1641.2</v>
      </c>
      <c r="I19" s="12">
        <v>1865</v>
      </c>
      <c r="J19" s="12">
        <v>2008</v>
      </c>
      <c r="K19" s="47" t="s">
        <v>92</v>
      </c>
    </row>
    <row r="20" spans="1:11" ht="144" x14ac:dyDescent="0.3">
      <c r="A20" s="47">
        <v>6</v>
      </c>
      <c r="B20" s="11" t="s">
        <v>32</v>
      </c>
      <c r="C20" s="47" t="s">
        <v>16</v>
      </c>
      <c r="D20" s="47" t="s">
        <v>17</v>
      </c>
      <c r="E20" s="47" t="s">
        <v>22</v>
      </c>
      <c r="F20" s="12">
        <f t="shared" ref="F20:F26" si="0">G20+H20+I20+J20</f>
        <v>5250.5</v>
      </c>
      <c r="G20" s="12">
        <v>1150</v>
      </c>
      <c r="H20" s="12">
        <v>1210</v>
      </c>
      <c r="I20" s="12">
        <v>1410</v>
      </c>
      <c r="J20" s="12">
        <v>1480.5</v>
      </c>
      <c r="K20" s="47" t="s">
        <v>33</v>
      </c>
    </row>
    <row r="21" spans="1:11" ht="144" x14ac:dyDescent="0.3">
      <c r="A21" s="47">
        <v>7</v>
      </c>
      <c r="B21" s="11" t="s">
        <v>34</v>
      </c>
      <c r="C21" s="47" t="s">
        <v>16</v>
      </c>
      <c r="D21" s="47" t="s">
        <v>17</v>
      </c>
      <c r="E21" s="47" t="s">
        <v>35</v>
      </c>
      <c r="F21" s="12">
        <f t="shared" si="0"/>
        <v>10500</v>
      </c>
      <c r="G21" s="12">
        <v>6000</v>
      </c>
      <c r="H21" s="12">
        <v>4500</v>
      </c>
      <c r="I21" s="12"/>
      <c r="J21" s="16"/>
      <c r="K21" s="47" t="s">
        <v>36</v>
      </c>
    </row>
    <row r="22" spans="1:11" ht="90" x14ac:dyDescent="0.3">
      <c r="A22" s="47">
        <v>8</v>
      </c>
      <c r="B22" s="11" t="s">
        <v>37</v>
      </c>
      <c r="C22" s="47" t="s">
        <v>16</v>
      </c>
      <c r="D22" s="47" t="s">
        <v>17</v>
      </c>
      <c r="E22" s="47" t="s">
        <v>31</v>
      </c>
      <c r="F22" s="12">
        <f t="shared" si="0"/>
        <v>7944</v>
      </c>
      <c r="G22" s="12">
        <v>1740</v>
      </c>
      <c r="H22" s="12">
        <v>1830</v>
      </c>
      <c r="I22" s="12">
        <v>2097</v>
      </c>
      <c r="J22" s="12">
        <v>2277</v>
      </c>
      <c r="K22" s="47" t="s">
        <v>38</v>
      </c>
    </row>
    <row r="23" spans="1:11" ht="144" x14ac:dyDescent="0.3">
      <c r="A23" s="47">
        <v>9</v>
      </c>
      <c r="B23" s="11" t="s">
        <v>39</v>
      </c>
      <c r="C23" s="47" t="s">
        <v>16</v>
      </c>
      <c r="D23" s="47" t="s">
        <v>40</v>
      </c>
      <c r="E23" s="47" t="s">
        <v>22</v>
      </c>
      <c r="F23" s="12">
        <f t="shared" si="0"/>
        <v>3000</v>
      </c>
      <c r="G23" s="12">
        <v>3000</v>
      </c>
      <c r="H23" s="12"/>
      <c r="I23" s="12"/>
      <c r="J23" s="16"/>
      <c r="K23" s="47" t="s">
        <v>41</v>
      </c>
    </row>
    <row r="24" spans="1:11" ht="162" x14ac:dyDescent="0.3">
      <c r="A24" s="47">
        <v>10</v>
      </c>
      <c r="B24" s="11" t="s">
        <v>42</v>
      </c>
      <c r="C24" s="47" t="s">
        <v>43</v>
      </c>
      <c r="D24" s="47">
        <v>2022</v>
      </c>
      <c r="E24" s="47" t="s">
        <v>22</v>
      </c>
      <c r="F24" s="12">
        <f t="shared" si="0"/>
        <v>20000</v>
      </c>
      <c r="G24" s="12">
        <v>20000</v>
      </c>
      <c r="H24" s="12"/>
      <c r="I24" s="12"/>
      <c r="J24" s="16"/>
      <c r="K24" s="47" t="s">
        <v>44</v>
      </c>
    </row>
    <row r="25" spans="1:11" ht="144" x14ac:dyDescent="0.3">
      <c r="A25" s="47">
        <v>11</v>
      </c>
      <c r="B25" s="11" t="s">
        <v>45</v>
      </c>
      <c r="C25" s="47" t="s">
        <v>46</v>
      </c>
      <c r="D25" s="47" t="s">
        <v>40</v>
      </c>
      <c r="E25" s="47" t="s">
        <v>22</v>
      </c>
      <c r="F25" s="12">
        <f>G25+H25</f>
        <v>13767.3</v>
      </c>
      <c r="G25" s="12">
        <v>500</v>
      </c>
      <c r="H25" s="12">
        <v>13267.3</v>
      </c>
      <c r="I25" s="92" t="s">
        <v>25</v>
      </c>
      <c r="J25" s="93"/>
      <c r="K25" s="47" t="s">
        <v>47</v>
      </c>
    </row>
    <row r="26" spans="1:11" ht="144" x14ac:dyDescent="0.3">
      <c r="A26" s="47">
        <v>12</v>
      </c>
      <c r="B26" s="11" t="s">
        <v>48</v>
      </c>
      <c r="C26" s="47" t="s">
        <v>49</v>
      </c>
      <c r="D26" s="47" t="s">
        <v>17</v>
      </c>
      <c r="E26" s="47" t="s">
        <v>18</v>
      </c>
      <c r="F26" s="17">
        <f t="shared" si="0"/>
        <v>3300</v>
      </c>
      <c r="G26" s="17">
        <v>3300</v>
      </c>
      <c r="H26" s="17"/>
      <c r="I26" s="17"/>
      <c r="J26" s="18"/>
      <c r="K26" s="47" t="s">
        <v>50</v>
      </c>
    </row>
    <row r="27" spans="1:11" ht="191.25" customHeight="1" x14ac:dyDescent="0.3">
      <c r="A27" s="47">
        <v>13</v>
      </c>
      <c r="B27" s="11" t="s">
        <v>100</v>
      </c>
      <c r="C27" s="47" t="s">
        <v>46</v>
      </c>
      <c r="D27" s="47" t="s">
        <v>40</v>
      </c>
      <c r="E27" s="47" t="s">
        <v>22</v>
      </c>
      <c r="F27" s="66" t="s">
        <v>28</v>
      </c>
      <c r="G27" s="66"/>
      <c r="H27" s="66"/>
      <c r="I27" s="66"/>
      <c r="J27" s="66"/>
      <c r="K27" s="57" t="s">
        <v>51</v>
      </c>
    </row>
    <row r="28" spans="1:11" ht="152.25" customHeight="1" x14ac:dyDescent="0.3">
      <c r="A28" s="47">
        <v>14</v>
      </c>
      <c r="B28" s="11" t="s">
        <v>52</v>
      </c>
      <c r="C28" s="47" t="s">
        <v>53</v>
      </c>
      <c r="D28" s="47" t="s">
        <v>40</v>
      </c>
      <c r="E28" s="47" t="s">
        <v>22</v>
      </c>
      <c r="F28" s="65" t="s">
        <v>28</v>
      </c>
      <c r="G28" s="65"/>
      <c r="H28" s="66"/>
      <c r="I28" s="66"/>
      <c r="J28" s="66"/>
      <c r="K28" s="57" t="s">
        <v>54</v>
      </c>
    </row>
    <row r="29" spans="1:11" ht="161.25" customHeight="1" thickBot="1" x14ac:dyDescent="0.35">
      <c r="A29" s="47">
        <v>15</v>
      </c>
      <c r="B29" s="19" t="s">
        <v>55</v>
      </c>
      <c r="C29" s="48" t="s">
        <v>56</v>
      </c>
      <c r="D29" s="48" t="s">
        <v>57</v>
      </c>
      <c r="E29" s="48" t="s">
        <v>22</v>
      </c>
      <c r="F29" s="12">
        <f>G29+H29+I29+J29</f>
        <v>62000</v>
      </c>
      <c r="G29" s="20"/>
      <c r="H29" s="21"/>
      <c r="I29" s="12">
        <v>62000</v>
      </c>
      <c r="J29" s="48"/>
      <c r="K29" s="56" t="s">
        <v>58</v>
      </c>
    </row>
    <row r="30" spans="1:11" ht="30" customHeight="1" thickBot="1" x14ac:dyDescent="0.35">
      <c r="A30" s="22"/>
      <c r="B30" s="67" t="s">
        <v>59</v>
      </c>
      <c r="C30" s="68"/>
      <c r="D30" s="68"/>
      <c r="E30" s="69"/>
      <c r="F30" s="23">
        <f>F15+F16+F19+F20+F21+F22+F23+F24+F25+F26+F29</f>
        <v>777269.7</v>
      </c>
      <c r="G30" s="23">
        <f>G15+G16+G19+G20+G21+G22+G23+G24+G25+G26</f>
        <v>160157.29999999999</v>
      </c>
      <c r="H30" s="23">
        <f t="shared" ref="H30" si="1">H15+H16+H19+H20+H21+H22+H23+H24+H25+H26</f>
        <v>171835.5</v>
      </c>
      <c r="I30" s="23">
        <f>I15+I16+I19+I20+I21+I22+I23+I24+I26+I29</f>
        <v>273492</v>
      </c>
      <c r="J30" s="23">
        <f>J15+J16+J19+J20+J21+J22+J23+J24+J26+J29</f>
        <v>171784.89999999997</v>
      </c>
      <c r="K30" s="54"/>
    </row>
    <row r="31" spans="1:11" ht="22.5" customHeight="1" thickBot="1" x14ac:dyDescent="0.35">
      <c r="A31" s="24"/>
      <c r="B31" s="70"/>
      <c r="C31" s="71"/>
      <c r="D31" s="71"/>
      <c r="E31" s="71"/>
      <c r="F31" s="71"/>
      <c r="G31" s="71"/>
      <c r="H31" s="71"/>
      <c r="I31" s="71"/>
      <c r="J31" s="71"/>
      <c r="K31" s="72"/>
    </row>
    <row r="32" spans="1:11" ht="25.5" customHeight="1" x14ac:dyDescent="0.3">
      <c r="A32" s="73" t="s">
        <v>60</v>
      </c>
      <c r="B32" s="74"/>
      <c r="C32" s="74"/>
      <c r="D32" s="74"/>
      <c r="E32" s="74"/>
      <c r="F32" s="74"/>
      <c r="G32" s="74"/>
      <c r="H32" s="74"/>
      <c r="I32" s="74"/>
      <c r="J32" s="74"/>
      <c r="K32" s="75"/>
    </row>
    <row r="33" spans="1:11" ht="27.75" customHeight="1" x14ac:dyDescent="0.3">
      <c r="A33" s="76" t="s">
        <v>61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</row>
    <row r="34" spans="1:11" ht="306" x14ac:dyDescent="0.3">
      <c r="A34" s="47">
        <v>1</v>
      </c>
      <c r="B34" s="11" t="s">
        <v>62</v>
      </c>
      <c r="C34" s="47" t="s">
        <v>16</v>
      </c>
      <c r="D34" s="47" t="s">
        <v>17</v>
      </c>
      <c r="E34" s="47" t="s">
        <v>63</v>
      </c>
      <c r="F34" s="12">
        <f>G34+H34+I34+J34</f>
        <v>49020</v>
      </c>
      <c r="G34" s="12">
        <v>10640</v>
      </c>
      <c r="H34" s="12">
        <v>11200</v>
      </c>
      <c r="I34" s="12">
        <v>13030</v>
      </c>
      <c r="J34" s="12">
        <v>14150</v>
      </c>
      <c r="K34" s="47" t="s">
        <v>64</v>
      </c>
    </row>
    <row r="35" spans="1:11" ht="198" x14ac:dyDescent="0.3">
      <c r="A35" s="47">
        <v>2</v>
      </c>
      <c r="B35" s="11" t="s">
        <v>65</v>
      </c>
      <c r="C35" s="47" t="s">
        <v>16</v>
      </c>
      <c r="D35" s="47" t="s">
        <v>17</v>
      </c>
      <c r="E35" s="47" t="s">
        <v>22</v>
      </c>
      <c r="F35" s="17">
        <f t="shared" ref="F35:F38" si="2">G35+H35+I35+J35</f>
        <v>8822</v>
      </c>
      <c r="G35" s="17">
        <v>1915</v>
      </c>
      <c r="H35" s="17">
        <v>2015</v>
      </c>
      <c r="I35" s="17">
        <v>2345</v>
      </c>
      <c r="J35" s="17">
        <v>2547</v>
      </c>
      <c r="K35" s="47" t="s">
        <v>66</v>
      </c>
    </row>
    <row r="36" spans="1:11" ht="144" x14ac:dyDescent="0.3">
      <c r="A36" s="47">
        <v>3</v>
      </c>
      <c r="B36" s="31" t="s">
        <v>67</v>
      </c>
      <c r="C36" s="47" t="s">
        <v>68</v>
      </c>
      <c r="D36" s="47" t="s">
        <v>17</v>
      </c>
      <c r="E36" s="47" t="s">
        <v>22</v>
      </c>
      <c r="F36" s="12">
        <f t="shared" si="2"/>
        <v>6932.7</v>
      </c>
      <c r="G36" s="12">
        <v>1605</v>
      </c>
      <c r="H36" s="12">
        <v>1690</v>
      </c>
      <c r="I36" s="12">
        <v>1774.5</v>
      </c>
      <c r="J36" s="12">
        <v>1863.2</v>
      </c>
      <c r="K36" s="47" t="s">
        <v>69</v>
      </c>
    </row>
    <row r="37" spans="1:11" ht="198" x14ac:dyDescent="0.3">
      <c r="A37" s="47">
        <v>4</v>
      </c>
      <c r="B37" s="11" t="s">
        <v>93</v>
      </c>
      <c r="C37" s="47" t="s">
        <v>16</v>
      </c>
      <c r="D37" s="47" t="s">
        <v>17</v>
      </c>
      <c r="E37" s="47" t="s">
        <v>22</v>
      </c>
      <c r="F37" s="12">
        <f t="shared" si="2"/>
        <v>50104.001919119997</v>
      </c>
      <c r="G37" s="12">
        <v>4050</v>
      </c>
      <c r="H37" s="12">
        <v>6004</v>
      </c>
      <c r="I37" s="12">
        <v>19200.000919999999</v>
      </c>
      <c r="J37" s="12">
        <v>20850.000999119995</v>
      </c>
      <c r="K37" s="47" t="s">
        <v>70</v>
      </c>
    </row>
    <row r="38" spans="1:11" ht="144" x14ac:dyDescent="0.3">
      <c r="A38" s="47">
        <v>5</v>
      </c>
      <c r="B38" s="11" t="s">
        <v>71</v>
      </c>
      <c r="C38" s="47" t="s">
        <v>72</v>
      </c>
      <c r="D38" s="47" t="s">
        <v>17</v>
      </c>
      <c r="E38" s="47" t="s">
        <v>22</v>
      </c>
      <c r="F38" s="12">
        <f t="shared" si="2"/>
        <v>24294.9</v>
      </c>
      <c r="G38" s="12">
        <v>4542</v>
      </c>
      <c r="H38" s="12">
        <v>6280.9</v>
      </c>
      <c r="I38" s="12">
        <v>6655</v>
      </c>
      <c r="J38" s="12">
        <v>6817</v>
      </c>
      <c r="K38" s="47" t="s">
        <v>73</v>
      </c>
    </row>
    <row r="39" spans="1:11" ht="144" x14ac:dyDescent="0.3">
      <c r="A39" s="47">
        <v>6</v>
      </c>
      <c r="B39" s="25" t="s">
        <v>74</v>
      </c>
      <c r="C39" s="47" t="s">
        <v>72</v>
      </c>
      <c r="D39" s="47" t="s">
        <v>17</v>
      </c>
      <c r="E39" s="47" t="s">
        <v>22</v>
      </c>
      <c r="F39" s="12">
        <f>G39+H39+I39+J39</f>
        <v>3815</v>
      </c>
      <c r="G39" s="12">
        <v>825</v>
      </c>
      <c r="H39" s="12">
        <v>870</v>
      </c>
      <c r="I39" s="12">
        <v>1020</v>
      </c>
      <c r="J39" s="12">
        <v>1100</v>
      </c>
      <c r="K39" s="47" t="s">
        <v>75</v>
      </c>
    </row>
    <row r="40" spans="1:11" ht="162" x14ac:dyDescent="0.3">
      <c r="A40" s="47">
        <v>7</v>
      </c>
      <c r="B40" s="11" t="s">
        <v>76</v>
      </c>
      <c r="C40" s="47" t="s">
        <v>16</v>
      </c>
      <c r="D40" s="47" t="s">
        <v>17</v>
      </c>
      <c r="E40" s="47" t="s">
        <v>31</v>
      </c>
      <c r="F40" s="12">
        <f t="shared" ref="F40:F44" si="3">G40+H40+I40+J40</f>
        <v>16900</v>
      </c>
      <c r="G40" s="12">
        <v>3800</v>
      </c>
      <c r="H40" s="12">
        <v>4100</v>
      </c>
      <c r="I40" s="12">
        <v>4400</v>
      </c>
      <c r="J40" s="12">
        <v>4600</v>
      </c>
      <c r="K40" s="47" t="s">
        <v>77</v>
      </c>
    </row>
    <row r="41" spans="1:11" ht="347.25" customHeight="1" x14ac:dyDescent="0.3">
      <c r="A41" s="47">
        <v>8</v>
      </c>
      <c r="B41" s="26" t="s">
        <v>104</v>
      </c>
      <c r="C41" s="47" t="s">
        <v>103</v>
      </c>
      <c r="D41" s="48" t="s">
        <v>101</v>
      </c>
      <c r="E41" s="48" t="s">
        <v>102</v>
      </c>
      <c r="F41" s="12">
        <f t="shared" si="3"/>
        <v>222655</v>
      </c>
      <c r="G41" s="12"/>
      <c r="H41" s="12">
        <f>31555+59400+3000</f>
        <v>93955</v>
      </c>
      <c r="I41" s="12">
        <v>50000</v>
      </c>
      <c r="J41" s="12">
        <f>50000+28700</f>
        <v>78700</v>
      </c>
      <c r="K41" s="48" t="s">
        <v>78</v>
      </c>
    </row>
    <row r="42" spans="1:11" ht="113.25" customHeight="1" x14ac:dyDescent="0.3">
      <c r="A42" s="47">
        <v>9</v>
      </c>
      <c r="B42" s="11" t="s">
        <v>79</v>
      </c>
      <c r="C42" s="47" t="s">
        <v>80</v>
      </c>
      <c r="D42" s="47" t="s">
        <v>17</v>
      </c>
      <c r="E42" s="47" t="s">
        <v>31</v>
      </c>
      <c r="F42" s="12">
        <f t="shared" si="3"/>
        <v>1665</v>
      </c>
      <c r="G42" s="12">
        <v>810</v>
      </c>
      <c r="H42" s="12">
        <v>855</v>
      </c>
      <c r="I42" s="12">
        <v>0</v>
      </c>
      <c r="J42" s="12">
        <v>0</v>
      </c>
      <c r="K42" s="47" t="s">
        <v>81</v>
      </c>
    </row>
    <row r="43" spans="1:11" ht="180" x14ac:dyDescent="0.3">
      <c r="A43" s="47">
        <v>10</v>
      </c>
      <c r="B43" s="25" t="s">
        <v>82</v>
      </c>
      <c r="C43" s="47" t="s">
        <v>83</v>
      </c>
      <c r="D43" s="47" t="s">
        <v>17</v>
      </c>
      <c r="E43" s="47" t="s">
        <v>22</v>
      </c>
      <c r="F43" s="12">
        <f t="shared" si="3"/>
        <v>53371.8</v>
      </c>
      <c r="G43" s="12">
        <v>11801.9</v>
      </c>
      <c r="H43" s="12">
        <v>12386.9</v>
      </c>
      <c r="I43" s="12">
        <v>13990</v>
      </c>
      <c r="J43" s="12">
        <v>15193</v>
      </c>
      <c r="K43" s="27" t="s">
        <v>84</v>
      </c>
    </row>
    <row r="44" spans="1:11" ht="90.6" thickBot="1" x14ac:dyDescent="0.35">
      <c r="A44" s="47">
        <v>11</v>
      </c>
      <c r="B44" s="19" t="s">
        <v>85</v>
      </c>
      <c r="C44" s="48" t="s">
        <v>86</v>
      </c>
      <c r="D44" s="48" t="s">
        <v>17</v>
      </c>
      <c r="E44" s="48" t="s">
        <v>31</v>
      </c>
      <c r="F44" s="12">
        <f t="shared" si="3"/>
        <v>860</v>
      </c>
      <c r="G44" s="12">
        <v>200</v>
      </c>
      <c r="H44" s="12">
        <v>210</v>
      </c>
      <c r="I44" s="12">
        <v>220</v>
      </c>
      <c r="J44" s="12">
        <v>230</v>
      </c>
      <c r="K44" s="48" t="s">
        <v>87</v>
      </c>
    </row>
    <row r="45" spans="1:11" ht="23.25" customHeight="1" thickBot="1" x14ac:dyDescent="0.35">
      <c r="A45" s="79" t="s">
        <v>88</v>
      </c>
      <c r="B45" s="80"/>
      <c r="C45" s="80"/>
      <c r="D45" s="80"/>
      <c r="E45" s="80"/>
      <c r="F45" s="28">
        <f>SUM(F34:F44)</f>
        <v>438440.40191911999</v>
      </c>
      <c r="G45" s="28">
        <f>SUM(G34:G44)</f>
        <v>40188.9</v>
      </c>
      <c r="H45" s="28">
        <f t="shared" ref="H45:J45" si="4">SUM(H34:H44)</f>
        <v>139566.79999999999</v>
      </c>
      <c r="I45" s="28">
        <f t="shared" si="4"/>
        <v>112634.50091999999</v>
      </c>
      <c r="J45" s="28">
        <f t="shared" si="4"/>
        <v>146050.20099911999</v>
      </c>
      <c r="K45" s="29"/>
    </row>
    <row r="46" spans="1:11" ht="27.75" customHeight="1" thickBot="1" x14ac:dyDescent="0.35">
      <c r="A46" s="62" t="s">
        <v>89</v>
      </c>
      <c r="B46" s="63"/>
      <c r="C46" s="63"/>
      <c r="D46" s="63"/>
      <c r="E46" s="64"/>
      <c r="F46" s="30">
        <f>F30+F45</f>
        <v>1215710.1019191199</v>
      </c>
      <c r="G46" s="30">
        <f>G30+G45</f>
        <v>200346.19999999998</v>
      </c>
      <c r="H46" s="30">
        <f t="shared" ref="H46:J46" si="5">H30+H45</f>
        <v>311402.3</v>
      </c>
      <c r="I46" s="30">
        <f t="shared" si="5"/>
        <v>386126.50092000002</v>
      </c>
      <c r="J46" s="30">
        <f t="shared" si="5"/>
        <v>317835.10099911992</v>
      </c>
      <c r="K46" s="52"/>
    </row>
    <row r="47" spans="1:11" x14ac:dyDescent="0.3">
      <c r="A47" s="6"/>
      <c r="B47" s="6"/>
      <c r="C47" s="6"/>
      <c r="D47" s="6"/>
      <c r="E47" s="6"/>
      <c r="F47" s="7"/>
      <c r="G47" s="6"/>
      <c r="H47" s="6"/>
      <c r="I47" s="6"/>
      <c r="J47" s="6"/>
      <c r="K47" s="6"/>
    </row>
    <row r="49" spans="2:10" ht="18" x14ac:dyDescent="0.3">
      <c r="F49" s="2"/>
    </row>
    <row r="50" spans="2:10" ht="18" x14ac:dyDescent="0.35">
      <c r="B50" s="32" t="s">
        <v>97</v>
      </c>
      <c r="C50" s="33"/>
      <c r="D50" s="33"/>
      <c r="E50" s="33"/>
      <c r="F50" s="3"/>
      <c r="G50" s="33"/>
      <c r="H50" s="34"/>
      <c r="I50" s="32"/>
      <c r="J50" s="33"/>
    </row>
    <row r="51" spans="2:10" ht="18" x14ac:dyDescent="0.35">
      <c r="B51" s="32" t="s">
        <v>98</v>
      </c>
      <c r="F51" s="4"/>
      <c r="I51" s="32" t="s">
        <v>99</v>
      </c>
    </row>
    <row r="52" spans="2:10" ht="18" x14ac:dyDescent="0.3">
      <c r="F52" s="2"/>
    </row>
    <row r="53" spans="2:10" ht="18" x14ac:dyDescent="0.3">
      <c r="F53" s="35"/>
      <c r="I53" s="36"/>
    </row>
    <row r="54" spans="2:10" ht="18" x14ac:dyDescent="0.3">
      <c r="F54" s="35"/>
      <c r="I54" s="36"/>
    </row>
    <row r="55" spans="2:10" x14ac:dyDescent="0.3">
      <c r="F55" s="5"/>
    </row>
    <row r="56" spans="2:10" ht="18" x14ac:dyDescent="0.3">
      <c r="F56" s="8"/>
    </row>
    <row r="57" spans="2:10" ht="18" x14ac:dyDescent="0.3">
      <c r="F57" s="8"/>
    </row>
    <row r="58" spans="2:10" ht="18" x14ac:dyDescent="0.3">
      <c r="F58" s="8"/>
    </row>
    <row r="59" spans="2:10" ht="18" x14ac:dyDescent="0.35">
      <c r="E59" s="39"/>
      <c r="F59" s="32"/>
      <c r="G59" s="37"/>
    </row>
    <row r="60" spans="2:10" ht="18" customHeight="1" x14ac:dyDescent="0.3">
      <c r="E60" s="40"/>
      <c r="F60" s="42"/>
      <c r="G60" s="58"/>
      <c r="H60" s="39"/>
      <c r="I60" s="40"/>
    </row>
    <row r="61" spans="2:10" ht="18" customHeight="1" x14ac:dyDescent="0.3">
      <c r="D61" s="38"/>
      <c r="E61" s="40"/>
      <c r="F61" s="42"/>
      <c r="G61" s="39"/>
      <c r="H61" s="39"/>
      <c r="I61" s="40"/>
    </row>
    <row r="62" spans="2:10" ht="18" customHeight="1" x14ac:dyDescent="0.3">
      <c r="D62" s="38"/>
      <c r="E62" s="40"/>
      <c r="F62" s="42"/>
      <c r="G62" s="58"/>
      <c r="H62" s="39"/>
      <c r="I62" s="59"/>
    </row>
    <row r="63" spans="2:10" ht="18" customHeight="1" x14ac:dyDescent="0.3">
      <c r="D63" s="38"/>
      <c r="E63" s="40"/>
      <c r="F63" s="42"/>
      <c r="G63" s="58"/>
      <c r="H63" s="39"/>
      <c r="I63" s="59"/>
    </row>
    <row r="64" spans="2:10" ht="18" x14ac:dyDescent="0.3">
      <c r="D64" s="38"/>
      <c r="E64" s="40"/>
      <c r="F64" s="40"/>
      <c r="G64" s="40"/>
      <c r="H64" s="40"/>
      <c r="I64" s="38"/>
    </row>
    <row r="65" spans="4:9" ht="18" x14ac:dyDescent="0.3">
      <c r="D65" s="38"/>
      <c r="E65" s="40"/>
      <c r="F65" s="40"/>
      <c r="G65" s="40"/>
      <c r="H65" s="42"/>
      <c r="I65" s="42"/>
    </row>
    <row r="66" spans="4:9" ht="15.6" customHeight="1" x14ac:dyDescent="0.3">
      <c r="D66" s="41"/>
      <c r="E66" s="40"/>
      <c r="F66" s="40"/>
      <c r="G66" s="58"/>
      <c r="H66" s="42"/>
      <c r="I66" s="60"/>
    </row>
    <row r="67" spans="4:9" ht="18" customHeight="1" x14ac:dyDescent="0.3">
      <c r="D67" s="38"/>
      <c r="E67" s="40"/>
      <c r="F67" s="40"/>
      <c r="G67" s="39"/>
      <c r="H67" s="42"/>
      <c r="I67" s="60"/>
    </row>
    <row r="68" spans="4:9" ht="18" customHeight="1" x14ac:dyDescent="0.3">
      <c r="D68" s="38"/>
      <c r="E68" s="40"/>
      <c r="F68" s="59"/>
      <c r="G68" s="58"/>
      <c r="H68" s="42"/>
      <c r="I68" s="61"/>
    </row>
    <row r="69" spans="4:9" ht="18" customHeight="1" x14ac:dyDescent="0.3">
      <c r="D69" s="38"/>
      <c r="E69" s="40"/>
      <c r="F69" s="59"/>
      <c r="G69" s="58"/>
      <c r="H69" s="42"/>
      <c r="I69" s="61"/>
    </row>
    <row r="70" spans="4:9" ht="18" x14ac:dyDescent="0.3">
      <c r="D70" s="38"/>
      <c r="E70" s="40"/>
      <c r="F70" s="40"/>
      <c r="G70" s="40"/>
      <c r="H70" s="42"/>
      <c r="I70" s="38"/>
    </row>
    <row r="71" spans="4:9" ht="18" x14ac:dyDescent="0.3">
      <c r="D71" s="43"/>
      <c r="E71" s="39"/>
      <c r="F71" s="45"/>
      <c r="G71" s="39"/>
    </row>
  </sheetData>
  <mergeCells count="23">
    <mergeCell ref="F27:J27"/>
    <mergeCell ref="I1:K1"/>
    <mergeCell ref="I2:K2"/>
    <mergeCell ref="I3:K3"/>
    <mergeCell ref="I4:K4"/>
    <mergeCell ref="B8:K8"/>
    <mergeCell ref="B10:B12"/>
    <mergeCell ref="C10:C12"/>
    <mergeCell ref="D10:D12"/>
    <mergeCell ref="E10:E12"/>
    <mergeCell ref="F10:J10"/>
    <mergeCell ref="F11:J11"/>
    <mergeCell ref="A14:K14"/>
    <mergeCell ref="F17:J17"/>
    <mergeCell ref="F18:J18"/>
    <mergeCell ref="I25:J25"/>
    <mergeCell ref="A46:E46"/>
    <mergeCell ref="F28:J28"/>
    <mergeCell ref="B30:E30"/>
    <mergeCell ref="B31:K31"/>
    <mergeCell ref="A32:K32"/>
    <mergeCell ref="A33:K33"/>
    <mergeCell ref="A45:E45"/>
  </mergeCells>
  <pageMargins left="0.39370078740157483" right="0.39370078740157483" top="1.1811023622047245" bottom="0.3937007874015748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Дод-пож+7МРТ п.13.р.1 Сім. Реаб</vt:lpstr>
      <vt:lpstr>'Дод-пож+7МРТ п.13.р.1 Сім. Реаб'!Заголовки_для_печати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Економист</dc:creator>
  <cp:lastModifiedBy>Економист</cp:lastModifiedBy>
  <cp:lastPrinted>2023-10-26T12:28:12Z</cp:lastPrinted>
  <dcterms:created xsi:type="dcterms:W3CDTF">2023-10-20T12:52:28Z</dcterms:created>
  <dcterms:modified xsi:type="dcterms:W3CDTF">2023-10-26T13:30:11Z</dcterms:modified>
</cp:coreProperties>
</file>