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.Л.КЛИМЧУК\Паспорта\НА 2021\ПАСПОРТА звіт 2021\Звіти за 2021\"/>
    </mc:Choice>
  </mc:AlternateContent>
  <bookViews>
    <workbookView xWindow="-120" yWindow="-120" windowWidth="29040" windowHeight="15840"/>
  </bookViews>
  <sheets>
    <sheet name="Звіт Паспорт 2030 за 202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D39" i="1"/>
  <c r="G39" i="1"/>
  <c r="F39" i="1"/>
  <c r="C39" i="1"/>
  <c r="J38" i="1"/>
  <c r="I38" i="1"/>
  <c r="H38" i="1"/>
  <c r="E38" i="1"/>
  <c r="E28" i="1"/>
  <c r="K38" i="1" l="1"/>
  <c r="I39" i="1"/>
  <c r="J39" i="1"/>
  <c r="K66" i="1"/>
  <c r="M66" i="1" s="1"/>
  <c r="K65" i="1"/>
  <c r="M65" i="1" s="1"/>
  <c r="J66" i="1"/>
  <c r="J65" i="1"/>
  <c r="I62" i="1"/>
  <c r="K39" i="1" l="1"/>
  <c r="G66" i="1"/>
  <c r="G65" i="1"/>
  <c r="J55" i="1"/>
  <c r="J52" i="1"/>
  <c r="J53" i="1"/>
  <c r="J54" i="1"/>
  <c r="J51" i="1"/>
  <c r="G52" i="1"/>
  <c r="G53" i="1"/>
  <c r="G54" i="1"/>
  <c r="G55" i="1"/>
  <c r="G51" i="1"/>
  <c r="L48" i="1"/>
  <c r="K48" i="1"/>
  <c r="J48" i="1"/>
  <c r="G48" i="1"/>
  <c r="L47" i="1"/>
  <c r="K47" i="1"/>
  <c r="L46" i="1"/>
  <c r="K46" i="1"/>
  <c r="J47" i="1"/>
  <c r="J46" i="1"/>
  <c r="G47" i="1"/>
  <c r="G46" i="1"/>
  <c r="J37" i="1"/>
  <c r="H37" i="1"/>
  <c r="H39" i="1" s="1"/>
  <c r="E37" i="1"/>
  <c r="E39" i="1" s="1"/>
  <c r="D29" i="1"/>
  <c r="F29" i="1"/>
  <c r="G29" i="1"/>
  <c r="C29" i="1"/>
  <c r="J28" i="1"/>
  <c r="J29" i="1" s="1"/>
  <c r="I28" i="1"/>
  <c r="I29" i="1" s="1"/>
  <c r="H28" i="1"/>
  <c r="H29" i="1" s="1"/>
  <c r="E29" i="1"/>
  <c r="M46" i="1" l="1"/>
  <c r="M47" i="1"/>
  <c r="M48" i="1"/>
  <c r="K37" i="1"/>
  <c r="K28" i="1"/>
  <c r="K29" i="1" s="1"/>
  <c r="K59" i="1"/>
  <c r="L59" i="1"/>
  <c r="K60" i="1"/>
  <c r="L60" i="1"/>
  <c r="K61" i="1"/>
  <c r="L61" i="1"/>
  <c r="K62" i="1"/>
  <c r="L62" i="1"/>
  <c r="L58" i="1"/>
  <c r="K58" i="1"/>
  <c r="J59" i="1"/>
  <c r="J60" i="1"/>
  <c r="J61" i="1"/>
  <c r="J62" i="1"/>
  <c r="J58" i="1"/>
  <c r="G59" i="1"/>
  <c r="G60" i="1"/>
  <c r="G61" i="1"/>
  <c r="G62" i="1"/>
  <c r="G58" i="1"/>
  <c r="L52" i="1"/>
  <c r="L53" i="1"/>
  <c r="L54" i="1"/>
  <c r="L55" i="1"/>
  <c r="L51" i="1"/>
  <c r="K52" i="1"/>
  <c r="K53" i="1"/>
  <c r="K54" i="1"/>
  <c r="K55" i="1"/>
  <c r="K51" i="1"/>
  <c r="M53" i="1" l="1"/>
  <c r="M54" i="1"/>
  <c r="M60" i="1"/>
  <c r="M58" i="1"/>
  <c r="M61" i="1"/>
  <c r="M59" i="1"/>
  <c r="M62" i="1"/>
  <c r="M55" i="1"/>
  <c r="M51" i="1"/>
  <c r="M52" i="1"/>
</calcChain>
</file>

<file path=xl/sharedStrings.xml><?xml version="1.0" encoding="utf-8"?>
<sst xmlns="http://schemas.openxmlformats.org/spreadsheetml/2006/main" count="156" uniqueCount="106">
  <si>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</si>
  <si>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</si>
  <si>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</si>
  <si>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</si>
  <si>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</si>
  <si>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</si>
  <si>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</si>
  <si>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</si>
  <si>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</si>
  <si>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</si>
  <si>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</si>
  <si>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</si>
  <si>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</si>
  <si>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</si>
  <si>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</si>
  <si>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</si>
  <si>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</si>
  <si>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</si>
  <si>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</si>
  <si>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</si>
  <si>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</si>
  <si>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</si>
  <si>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</si>
  <si>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</si>
  <si>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</si>
  <si>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</si>
  <si>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</si>
  <si>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</si>
  <si>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</si>
  <si>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</si>
  <si>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</si>
  <si>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</si>
  <si>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</si>
  <si>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</si>
  <si>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</si>
  <si>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</si>
  <si>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</si>
  <si>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</si>
  <si>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r>
      <t xml:space="preserve">* </t>
    </r>
    <r>
      <rPr>
        <sz val="10"/>
        <color theme="1"/>
        <rFont val="Times New Roman"/>
        <family val="1"/>
        <charset val="204"/>
      </rPr>
      <t>Зазначаються всі напрями використання бюджетних коштів, затверджені у паспорті бюджетної програми.</t>
    </r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</si>
  <si>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</si>
  <si>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</si>
  <si>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</si>
  <si>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</si>
  <si>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0712030</t>
  </si>
  <si>
    <t>0733</t>
  </si>
  <si>
    <t>Лікарсько-акушерська допомога вагітним, породіллям та новонародженим</t>
  </si>
  <si>
    <r>
      <t xml:space="preserve">5. Мета бюджетної програми </t>
    </r>
    <r>
      <rPr>
        <sz val="12"/>
        <color theme="1"/>
        <rFont val="Times New Roman"/>
        <family val="1"/>
        <charset val="204"/>
      </rPr>
      <t>Підвищення рівня надання медичної допомоги вагітним, роділлям, породіллям та новонародженим у лікувально-профілактичних закладах.</t>
    </r>
  </si>
  <si>
    <t>кількість пологових будинків</t>
  </si>
  <si>
    <t>кількість ліжок</t>
  </si>
  <si>
    <t>обсяг видатків придбання обладнання</t>
  </si>
  <si>
    <t>од</t>
  </si>
  <si>
    <t>зведення планів по мережі, штатах і контингентах установ, що фінансуються з місцевих бюджетів</t>
  </si>
  <si>
    <t>кошторис/звіт</t>
  </si>
  <si>
    <t>кількість ліжко-днів</t>
  </si>
  <si>
    <t>кількість породіль</t>
  </si>
  <si>
    <t>кількість новонароджених</t>
  </si>
  <si>
    <t>кількість відвідувань у жіночих консультаціях</t>
  </si>
  <si>
    <t>кількість одиниць придбаного обладнання</t>
  </si>
  <si>
    <t>тис. од</t>
  </si>
  <si>
    <t>осіб</t>
  </si>
  <si>
    <t>статистична звітність ф.20</t>
  </si>
  <si>
    <t>середня тривалість перебування породіль у пологовому будинку</t>
  </si>
  <si>
    <t>дн.</t>
  </si>
  <si>
    <t>кількість породіль на одного лікаря</t>
  </si>
  <si>
    <t>кількість відвідувань на одного лікаря в жіночих консультаціях</t>
  </si>
  <si>
    <t>завантаженість ліжкового фонду</t>
  </si>
  <si>
    <t>середні видатки на придбання одиниці обладнання</t>
  </si>
  <si>
    <t>грн</t>
  </si>
  <si>
    <t>розрахунок (кількість ліжко-дні акушерства/ кількість породіль)</t>
  </si>
  <si>
    <t>розрахунок (кількість породіль / кількість лікарів пологового залу)</t>
  </si>
  <si>
    <t>статистична звітність ф.№20</t>
  </si>
  <si>
    <t>Розрахунковий показник</t>
  </si>
  <si>
    <t>зниження кількості кесарських розтинів по відношенню до загальної чисельності пологів</t>
  </si>
  <si>
    <t>%</t>
  </si>
  <si>
    <t>прогноз/звіт</t>
  </si>
  <si>
    <t>Забезпечення надання належної лікарсько-акушерської допомоги вагітним, роділлям, породіллям та новонародженим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</si>
  <si>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</si>
  <si>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</si>
  <si>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</si>
  <si>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</si>
  <si>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</si>
  <si>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</si>
  <si>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</si>
  <si>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2030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</si>
  <si>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</si>
  <si>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</si>
  <si>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</si>
  <si>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 xml:space="preserve">Надання належної лікарсько-акушерської допомоги вагітним, роділлям, породіллям та новонародженим </t>
  </si>
  <si>
    <t>відсоток придбаного обладнання у співвідношенні до запланованого</t>
  </si>
  <si>
    <t>розрахунковий показник</t>
  </si>
  <si>
    <t>тис.од</t>
  </si>
  <si>
    <t>Показники якості виконані.</t>
  </si>
  <si>
    <t>Ольга МАЛЕЦЬ</t>
  </si>
  <si>
    <t>Головний  бухгалтер</t>
  </si>
  <si>
    <t>Оксана ГАВРИЛЕНКО</t>
  </si>
  <si>
    <t>02013308</t>
  </si>
  <si>
    <t>про виконання паспорта бюджетної програми місцевого бюджету на _2021_ рік</t>
  </si>
  <si>
    <t xml:space="preserve"> Комплексна міська програму “Здоров’я чернігівців” на 2018-2021 роки, затверджена рішенням міської ради від 21.08.2018 № 33/VII – 4 (зі змінами)</t>
  </si>
  <si>
    <t>Програма забезпечення діяльності та виконання доручень виборців депутатами Чернігівської міської ради на 2021 рік, затверджена рішенням міської ради від 24.12.2020 № 3/VIII - 28</t>
  </si>
  <si>
    <r>
      <t xml:space="preserve">10. Узагальнений висновок про виконання бюджетної програми. </t>
    </r>
    <r>
      <rPr>
        <sz val="12"/>
        <color theme="1"/>
        <rFont val="Times New Roman"/>
        <family val="1"/>
        <charset val="204"/>
      </rPr>
      <t>Планові завдання бюджетної програми звітного 2021 року  виконано з отриманням економії із оплати праці з нарахуваннями   на 10 704 грн в результаті виплат лікарняних за рахунок ФСС    та економії витрат  за спожиті енергоносії в сумі 1 061 707грн  як в результаті сприятливих погодніх умов, так і економії через скорочення ліжко-днів в результаті непроведення планового лікування через  дію карантинних заходів. пов'язаних з пандемією Covid-19. У 2021 році КНП "Пологовий будинок" ЧМР   використано бюджетні призначення із бюджету Чернігівської міської територіальної громади на придбанн медичне обладнання в сумі 1 531 475,5грн. Також  придбано два фетальні  кардіомонітори за рахунок коштів по Програмі забезпечення діяльності та виконання доручень виборців депутатами Чернігівської міської ради на 2021 рік. При цьому в результаті проведення процедури закупівель фактично використано 70 800 грн при плані 75 000 грн.</t>
    </r>
  </si>
  <si>
    <t xml:space="preserve"> </t>
  </si>
  <si>
    <t>У зв'язку з дією карантинних заходів через пандемію коронавірусної хвороби COVID-19  вдвоє скоротилось кількість ліжко-днів, так як плановий прийом хворих в стаціонарні відділення не проводився. На 85 923 зменшилось кількість відвідувань жінками в консультаціях, Також на 278 осіб менше звернулись породіль, та прогнозний показник кількості новонароджених не досягнуто на 264 ос0би.</t>
  </si>
  <si>
    <t xml:space="preserve">  Зменшення кількості ліжко-днів та кількості відвідувань через дію карантинних заходів. пов'язаних з пандемією Covid-19 вплинуло на зменшення показника  кількості відвідувань на одного лікаря (-2100 відівідувань)  та зменшення завантаженості ліжкового фонду (-144,1 дні).  Середні видатки на одиницю обладнання фактично нижчі на 420,0 грн що є результатом проведення торгів та придбання обладнання по вартості нижче планової</t>
  </si>
  <si>
    <t xml:space="preserve"> Протягом року лікарями закладу прийнято 2622 родів, що менше плановоможливого на 278.   Середня тривалість перебування породіль у закладі проти планової збільшилась на 0,1 дня.  Негативно на показниках відобразилась дія карантинних заходів. пов'язаних з пандемією Covid-19, так як   завантаженість ліжкового фонду також знизилась на 144,1 дні, а кількість відвідувань нижче потенціальних на 85 923. Середні видатки на придбання одиниці обладнання нижчі прогнозованих на 4 200 грн, що є результатом проведення процедури закупівель.</t>
  </si>
  <si>
    <t>Фатичні витрати загального фонду нижчі планових на 1 076 612 грн.   Економія з витрат по платі за  комунальні послуги склала    1 061 707 грн. , в тому числі Оплата теплопостачання - 474 895 грн, Оплата водопостачання та водовідведення - 190 118грн, Оплата електроенергії - 395 747грн, Оплата інших енергоносіїв та інших комунальних послуг - 946 грн. Дана економія по розрахунках є наслідком  як теплих погодніх умов, так і незаповненістю стаціонарних відділень пацієнтами в результаті  впровадження карантинних заходів через пандемію коронавірусної хвороби COVID-19.  Економія по оплаті праці склала 10 704 грн. В результаті проведення процедури торгів при закупівлі обладнання за рахунок коштів бюджету розвитку отримано 4 201 грн економії</t>
  </si>
  <si>
    <t xml:space="preserve"> По спеціальному фонду отримано економію коштів 4 201 грн при закупівлі обладнання в результаті проведення торгів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</si>
</sst>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0" fillId="0" borderId="8" xfId="0" applyBorder="1"/>
    <xf numFmtId="0" fontId="9" fillId="0" borderId="0" xfId="0" applyFont="1" applyAlignment="1">
      <alignment horizontal="center" vertical="top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75"/>
  <sheetViews>
    <sheetView tabSelected="1" topLeftCell="A32" workbookViewId="0">
      <selection activeCell="B37" sqref="B37"/>
    </sheetView>
  </sheetViews>
  <sheetFormatPr defaultRowHeight="14.4" x14ac:dyDescent="0.3"/>
  <cols>
    <col min="1" max="1" width="3.88671875" customWidth="1"/>
    <col min="2" max="2" width="30.109375" customWidth="1"/>
    <col min="3" max="3" width="15.44140625" customWidth="1"/>
    <col min="4" max="4" width="12.6640625" customWidth="1"/>
    <col min="5" max="5" width="14" customWidth="1"/>
    <col min="6" max="6" width="14.33203125" customWidth="1"/>
    <col min="7" max="7" width="12.6640625" customWidth="1"/>
    <col min="8" max="8" width="14.44140625" customWidth="1"/>
    <col min="9" max="9" width="15" customWidth="1"/>
    <col min="10" max="10" width="14.6640625" customWidth="1"/>
    <col min="11" max="11" width="14.5546875" customWidth="1"/>
    <col min="12" max="12" width="9.6640625" bestFit="1" customWidth="1"/>
    <col min="13" max="13" width="13" customWidth="1"/>
  </cols>
  <sheetData>
    <row r="1" spans="1:13" ht="24.6" customHeight="1" x14ac:dyDescent="0.3">
      <c r="I1" s="54" t="s">
        <v>0</v>
      </c>
      <c r="J1" s="54"/>
      <c r="K1" s="54"/>
      <c r="L1" s="54"/>
    </row>
    <row r="2" spans="1:13" s="13" customFormat="1" ht="13.2" customHeight="1" x14ac:dyDescent="0.3">
      <c r="A2" s="12"/>
      <c r="I2" s="55" t="s">
        <v>1</v>
      </c>
      <c r="J2" s="55"/>
      <c r="K2" s="55"/>
      <c r="L2" s="55"/>
      <c r="M2" s="14"/>
    </row>
    <row r="3" spans="1:13" s="13" customFormat="1" ht="9" customHeight="1" x14ac:dyDescent="0.3">
      <c r="A3" s="12"/>
      <c r="I3" s="55" t="s">
        <v>2</v>
      </c>
      <c r="J3" s="55"/>
      <c r="K3" s="55"/>
      <c r="L3" s="55"/>
    </row>
    <row r="4" spans="1:13" s="13" customFormat="1" ht="9.6" customHeight="1" x14ac:dyDescent="0.3">
      <c r="I4" s="55" t="s">
        <v>3</v>
      </c>
      <c r="J4" s="55"/>
      <c r="K4" s="55"/>
      <c r="L4" s="55"/>
    </row>
    <row r="5" spans="1:13" s="13" customFormat="1" ht="13.2" customHeight="1" x14ac:dyDescent="0.3">
      <c r="I5" s="55" t="s">
        <v>4</v>
      </c>
      <c r="J5" s="55"/>
      <c r="K5" s="55"/>
      <c r="L5" s="55"/>
    </row>
    <row r="6" spans="1:13" s="13" customFormat="1" ht="13.2" customHeight="1" x14ac:dyDescent="0.3">
      <c r="I6" s="17"/>
      <c r="J6" s="17"/>
      <c r="K6" s="17"/>
      <c r="L6" s="17"/>
    </row>
    <row r="7" spans="1:13" ht="17.399999999999999" x14ac:dyDescent="0.3">
      <c r="F7" s="16"/>
      <c r="G7" s="16" t="s">
        <v>5</v>
      </c>
    </row>
    <row r="8" spans="1:13" ht="18" customHeight="1" x14ac:dyDescent="0.3">
      <c r="C8" s="53" t="s">
        <v>96</v>
      </c>
      <c r="D8" s="53"/>
      <c r="E8" s="53"/>
      <c r="F8" s="53"/>
      <c r="G8" s="53"/>
      <c r="H8" s="53"/>
      <c r="I8" s="53"/>
      <c r="J8" s="53"/>
      <c r="K8" s="53"/>
      <c r="L8" s="53"/>
    </row>
    <row r="9" spans="1:13" ht="26.4" customHeight="1" x14ac:dyDescent="0.35">
      <c r="A9" s="48" t="s">
        <v>6</v>
      </c>
      <c r="B9" s="19" t="s">
        <v>39</v>
      </c>
      <c r="C9" s="49" t="s">
        <v>41</v>
      </c>
      <c r="D9" s="49"/>
      <c r="E9" s="49"/>
      <c r="F9" s="49"/>
      <c r="G9" s="49"/>
      <c r="H9" s="49"/>
      <c r="I9" s="49"/>
      <c r="J9" s="49"/>
      <c r="K9" s="49"/>
      <c r="L9" s="52" t="s">
        <v>95</v>
      </c>
      <c r="M9" s="52"/>
    </row>
    <row r="10" spans="1:13" ht="22.2" customHeight="1" x14ac:dyDescent="0.35">
      <c r="A10" s="48"/>
      <c r="B10" s="20" t="s">
        <v>76</v>
      </c>
      <c r="C10" s="21"/>
      <c r="D10" s="22"/>
      <c r="E10" s="51" t="s">
        <v>77</v>
      </c>
      <c r="F10" s="51"/>
      <c r="G10" s="51"/>
      <c r="H10" s="51"/>
      <c r="I10" s="51"/>
      <c r="J10" s="23"/>
      <c r="K10" s="23"/>
      <c r="L10" s="51" t="s">
        <v>78</v>
      </c>
      <c r="M10" s="51"/>
    </row>
    <row r="11" spans="1:13" ht="21.6" customHeight="1" x14ac:dyDescent="0.35">
      <c r="A11" s="48" t="s">
        <v>7</v>
      </c>
      <c r="B11" s="19" t="s">
        <v>40</v>
      </c>
      <c r="C11" s="49" t="s">
        <v>41</v>
      </c>
      <c r="D11" s="49"/>
      <c r="E11" s="49"/>
      <c r="F11" s="49"/>
      <c r="G11" s="49"/>
      <c r="H11" s="49"/>
      <c r="I11" s="49"/>
      <c r="J11" s="49"/>
      <c r="K11" s="49"/>
      <c r="L11" s="52" t="s">
        <v>95</v>
      </c>
      <c r="M11" s="52"/>
    </row>
    <row r="12" spans="1:13" ht="26.4" customHeight="1" x14ac:dyDescent="0.3">
      <c r="A12" s="48"/>
      <c r="B12" s="20" t="s">
        <v>76</v>
      </c>
      <c r="C12" s="51" t="s">
        <v>8</v>
      </c>
      <c r="D12" s="51"/>
      <c r="E12" s="51"/>
      <c r="F12" s="51"/>
      <c r="G12" s="51"/>
      <c r="H12" s="51"/>
      <c r="I12" s="51"/>
      <c r="J12" s="51"/>
      <c r="K12" s="51"/>
      <c r="L12" s="51" t="s">
        <v>78</v>
      </c>
      <c r="M12" s="51"/>
    </row>
    <row r="13" spans="1:13" ht="24" customHeight="1" x14ac:dyDescent="0.35">
      <c r="A13" s="48" t="s">
        <v>9</v>
      </c>
      <c r="B13" s="19" t="s">
        <v>43</v>
      </c>
      <c r="C13" s="19" t="s">
        <v>83</v>
      </c>
      <c r="D13" s="24" t="s">
        <v>44</v>
      </c>
      <c r="E13" s="49" t="s">
        <v>45</v>
      </c>
      <c r="F13" s="49"/>
      <c r="G13" s="49"/>
      <c r="H13" s="49"/>
      <c r="I13" s="49"/>
      <c r="J13" s="49"/>
      <c r="K13" s="49"/>
      <c r="L13" s="50">
        <v>25559000000</v>
      </c>
      <c r="M13" s="50"/>
    </row>
    <row r="14" spans="1:13" ht="73.2" customHeight="1" x14ac:dyDescent="0.3">
      <c r="A14" s="48"/>
      <c r="B14" s="20" t="s">
        <v>76</v>
      </c>
      <c r="C14" s="20" t="s">
        <v>79</v>
      </c>
      <c r="D14" s="20" t="s">
        <v>80</v>
      </c>
      <c r="E14" s="51" t="s">
        <v>81</v>
      </c>
      <c r="F14" s="51"/>
      <c r="G14" s="51"/>
      <c r="H14" s="51"/>
      <c r="I14" s="51"/>
      <c r="J14" s="51"/>
      <c r="K14" s="51"/>
      <c r="L14" s="51" t="s">
        <v>82</v>
      </c>
      <c r="M14" s="51"/>
    </row>
    <row r="15" spans="1:13" ht="17.399999999999999" customHeight="1" x14ac:dyDescent="0.3">
      <c r="A15" s="60" t="s">
        <v>10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ht="14.4" customHeight="1" x14ac:dyDescent="0.3">
      <c r="A16" s="9" t="s">
        <v>11</v>
      </c>
      <c r="B16" s="61" t="s">
        <v>12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30" customHeight="1" x14ac:dyDescent="0.3">
      <c r="A17" s="9"/>
      <c r="B17" s="57" t="s">
        <v>42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21.6" customHeight="1" x14ac:dyDescent="0.3">
      <c r="A18" s="61" t="s">
        <v>46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ht="16.2" customHeight="1" x14ac:dyDescent="0.3">
      <c r="A19" s="58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10"/>
      <c r="M19" s="10"/>
    </row>
    <row r="20" spans="1:13" ht="19.2" customHeight="1" x14ac:dyDescent="0.3">
      <c r="A20" s="15" t="s">
        <v>11</v>
      </c>
      <c r="B20" s="59" t="s">
        <v>14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3" ht="18" x14ac:dyDescent="0.3">
      <c r="A21" s="9">
        <v>1</v>
      </c>
      <c r="B21" s="56" t="s">
        <v>75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8.4" customHeight="1" x14ac:dyDescent="0.3">
      <c r="A22" s="1"/>
    </row>
    <row r="23" spans="1:13" ht="15.6" customHeight="1" x14ac:dyDescent="0.3">
      <c r="A23" s="60" t="s">
        <v>15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3" ht="16.2" thickBot="1" x14ac:dyDescent="0.35">
      <c r="A24" s="1"/>
      <c r="C24">
        <v>5729300</v>
      </c>
      <c r="K24" s="2" t="s">
        <v>16</v>
      </c>
    </row>
    <row r="25" spans="1:13" ht="32.4" customHeight="1" thickBot="1" x14ac:dyDescent="0.35">
      <c r="A25" s="3" t="s">
        <v>17</v>
      </c>
      <c r="B25" s="62" t="s">
        <v>18</v>
      </c>
      <c r="C25" s="64" t="s">
        <v>19</v>
      </c>
      <c r="D25" s="65"/>
      <c r="E25" s="66"/>
      <c r="F25" s="64" t="s">
        <v>20</v>
      </c>
      <c r="G25" s="65"/>
      <c r="H25" s="66"/>
      <c r="I25" s="64" t="s">
        <v>21</v>
      </c>
      <c r="J25" s="65"/>
      <c r="K25" s="66"/>
    </row>
    <row r="26" spans="1:13" ht="31.8" thickBot="1" x14ac:dyDescent="0.35">
      <c r="A26" s="4" t="s">
        <v>22</v>
      </c>
      <c r="B26" s="63"/>
      <c r="C26" s="5" t="s">
        <v>23</v>
      </c>
      <c r="D26" s="5" t="s">
        <v>24</v>
      </c>
      <c r="E26" s="5" t="s">
        <v>25</v>
      </c>
      <c r="F26" s="5" t="s">
        <v>23</v>
      </c>
      <c r="G26" s="5" t="s">
        <v>24</v>
      </c>
      <c r="H26" s="5" t="s">
        <v>25</v>
      </c>
      <c r="I26" s="5" t="s">
        <v>23</v>
      </c>
      <c r="J26" s="5" t="s">
        <v>24</v>
      </c>
      <c r="K26" s="5" t="s">
        <v>25</v>
      </c>
      <c r="M26" s="10"/>
    </row>
    <row r="27" spans="1:13" ht="16.2" thickBot="1" x14ac:dyDescent="0.35">
      <c r="A27" s="4">
        <v>1</v>
      </c>
      <c r="B27" s="5">
        <v>2</v>
      </c>
      <c r="C27" s="5">
        <v>3</v>
      </c>
      <c r="D27" s="5">
        <v>4</v>
      </c>
      <c r="E27" s="5">
        <v>5</v>
      </c>
      <c r="F27" s="5">
        <v>6</v>
      </c>
      <c r="G27" s="5">
        <v>7</v>
      </c>
      <c r="H27" s="5">
        <v>8</v>
      </c>
      <c r="I27" s="5">
        <v>9</v>
      </c>
      <c r="J27" s="5">
        <v>10</v>
      </c>
      <c r="K27" s="5">
        <v>11</v>
      </c>
      <c r="M27" s="10"/>
    </row>
    <row r="28" spans="1:13" ht="78.599999999999994" thickBot="1" x14ac:dyDescent="0.35">
      <c r="A28" s="18"/>
      <c r="B28" s="5" t="s">
        <v>87</v>
      </c>
      <c r="C28" s="29">
        <v>5729300</v>
      </c>
      <c r="D28" s="29">
        <v>1606476</v>
      </c>
      <c r="E28" s="29">
        <f>C28+D28</f>
        <v>7335776</v>
      </c>
      <c r="F28" s="29">
        <v>4656888.95</v>
      </c>
      <c r="G28" s="29">
        <v>1602275</v>
      </c>
      <c r="H28" s="29">
        <f>F28+G28</f>
        <v>6259163.9500000002</v>
      </c>
      <c r="I28" s="29">
        <f>F28-C28</f>
        <v>-1072411.0499999998</v>
      </c>
      <c r="J28" s="29">
        <f>G28-D28</f>
        <v>-4201</v>
      </c>
      <c r="K28" s="29">
        <f>I28+J28</f>
        <v>-1076612.0499999998</v>
      </c>
      <c r="M28" s="10"/>
    </row>
    <row r="29" spans="1:13" ht="16.2" thickBot="1" x14ac:dyDescent="0.35">
      <c r="A29" s="18"/>
      <c r="B29" s="5" t="s">
        <v>26</v>
      </c>
      <c r="C29" s="29">
        <f t="shared" ref="C29:K29" si="0">C28</f>
        <v>5729300</v>
      </c>
      <c r="D29" s="29">
        <f t="shared" si="0"/>
        <v>1606476</v>
      </c>
      <c r="E29" s="29">
        <f t="shared" si="0"/>
        <v>7335776</v>
      </c>
      <c r="F29" s="29">
        <f t="shared" si="0"/>
        <v>4656888.95</v>
      </c>
      <c r="G29" s="29">
        <f t="shared" si="0"/>
        <v>1602275</v>
      </c>
      <c r="H29" s="29">
        <f t="shared" si="0"/>
        <v>6259163.9500000002</v>
      </c>
      <c r="I29" s="29">
        <f t="shared" si="0"/>
        <v>-1072411.0499999998</v>
      </c>
      <c r="J29" s="29">
        <f t="shared" si="0"/>
        <v>-4201</v>
      </c>
      <c r="K29" s="29">
        <f t="shared" si="0"/>
        <v>-1076612.0499999998</v>
      </c>
      <c r="M29" s="30"/>
    </row>
    <row r="30" spans="1:13" ht="80.400000000000006" customHeight="1" thickBot="1" x14ac:dyDescent="0.35">
      <c r="A30" s="70" t="s">
        <v>104</v>
      </c>
      <c r="B30" s="71"/>
      <c r="C30" s="71"/>
      <c r="D30" s="71"/>
      <c r="E30" s="71"/>
      <c r="F30" s="71"/>
      <c r="G30" s="71"/>
      <c r="H30" s="71"/>
      <c r="I30" s="71"/>
      <c r="J30" s="71"/>
      <c r="K30" s="72"/>
      <c r="M30" s="10"/>
    </row>
    <row r="31" spans="1:13" ht="80.400000000000006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M31" s="10"/>
    </row>
    <row r="32" spans="1:13" ht="18.600000000000001" customHeight="1" x14ac:dyDescent="0.3">
      <c r="A32" s="60" t="s">
        <v>27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5" ht="10.199999999999999" customHeight="1" thickBot="1" x14ac:dyDescent="0.35">
      <c r="A33" s="1"/>
      <c r="K33" s="2" t="s">
        <v>16</v>
      </c>
    </row>
    <row r="34" spans="1:15" ht="28.2" customHeight="1" thickBot="1" x14ac:dyDescent="0.35">
      <c r="A34" s="62" t="s">
        <v>11</v>
      </c>
      <c r="B34" s="62" t="s">
        <v>28</v>
      </c>
      <c r="C34" s="64" t="s">
        <v>19</v>
      </c>
      <c r="D34" s="65"/>
      <c r="E34" s="66"/>
      <c r="F34" s="64" t="s">
        <v>20</v>
      </c>
      <c r="G34" s="65"/>
      <c r="H34" s="66"/>
      <c r="I34" s="64" t="s">
        <v>21</v>
      </c>
      <c r="J34" s="65"/>
      <c r="K34" s="66"/>
    </row>
    <row r="35" spans="1:15" ht="31.8" thickBot="1" x14ac:dyDescent="0.35">
      <c r="A35" s="63"/>
      <c r="B35" s="63"/>
      <c r="C35" s="5" t="s">
        <v>23</v>
      </c>
      <c r="D35" s="5" t="s">
        <v>24</v>
      </c>
      <c r="E35" s="5" t="s">
        <v>25</v>
      </c>
      <c r="F35" s="5" t="s">
        <v>23</v>
      </c>
      <c r="G35" s="5" t="s">
        <v>24</v>
      </c>
      <c r="H35" s="5" t="s">
        <v>25</v>
      </c>
      <c r="I35" s="5" t="s">
        <v>23</v>
      </c>
      <c r="J35" s="5" t="s">
        <v>24</v>
      </c>
      <c r="K35" s="5" t="s">
        <v>25</v>
      </c>
    </row>
    <row r="36" spans="1:15" ht="16.2" thickBot="1" x14ac:dyDescent="0.35">
      <c r="A36" s="4">
        <v>1</v>
      </c>
      <c r="B36" s="5">
        <v>2</v>
      </c>
      <c r="C36" s="5">
        <v>3</v>
      </c>
      <c r="D36" s="5">
        <v>4</v>
      </c>
      <c r="E36" s="5">
        <v>5</v>
      </c>
      <c r="F36" s="5">
        <v>6</v>
      </c>
      <c r="G36" s="5">
        <v>7</v>
      </c>
      <c r="H36" s="5">
        <v>8</v>
      </c>
      <c r="I36" s="5">
        <v>9</v>
      </c>
      <c r="J36" s="5">
        <v>10</v>
      </c>
      <c r="K36" s="5">
        <v>11</v>
      </c>
    </row>
    <row r="37" spans="1:15" ht="83.4" thickBot="1" x14ac:dyDescent="0.35">
      <c r="A37" s="4"/>
      <c r="B37" s="6" t="s">
        <v>97</v>
      </c>
      <c r="C37" s="29">
        <v>5729300</v>
      </c>
      <c r="D37" s="29">
        <v>1531476</v>
      </c>
      <c r="E37" s="29">
        <f>C37+D37</f>
        <v>7260776</v>
      </c>
      <c r="F37" s="29">
        <v>4656889</v>
      </c>
      <c r="G37" s="29">
        <v>1531475</v>
      </c>
      <c r="H37" s="29">
        <f>F37+G37</f>
        <v>6188364</v>
      </c>
      <c r="I37" s="29">
        <f t="shared" ref="I37:J39" si="1">F37-C37</f>
        <v>-1072411</v>
      </c>
      <c r="J37" s="29">
        <f t="shared" si="1"/>
        <v>-1</v>
      </c>
      <c r="K37" s="29">
        <f>I37+J37</f>
        <v>-1072412</v>
      </c>
    </row>
    <row r="38" spans="1:15" ht="88.95" customHeight="1" thickBot="1" x14ac:dyDescent="0.35">
      <c r="A38" s="28"/>
      <c r="B38" s="6" t="s">
        <v>98</v>
      </c>
      <c r="C38" s="27">
        <v>0</v>
      </c>
      <c r="D38" s="27">
        <v>75000</v>
      </c>
      <c r="E38" s="27">
        <f>C38+D38</f>
        <v>75000</v>
      </c>
      <c r="F38" s="27">
        <v>0</v>
      </c>
      <c r="G38" s="27">
        <v>70800</v>
      </c>
      <c r="H38" s="27">
        <f>F38+G38</f>
        <v>70800</v>
      </c>
      <c r="I38" s="27">
        <f t="shared" si="1"/>
        <v>0</v>
      </c>
      <c r="J38" s="27">
        <f t="shared" si="1"/>
        <v>-4200</v>
      </c>
      <c r="K38" s="27">
        <f>I38+J38</f>
        <v>-4200</v>
      </c>
    </row>
    <row r="39" spans="1:15" ht="16.2" thickBot="1" x14ac:dyDescent="0.35">
      <c r="A39" s="28"/>
      <c r="B39" s="5"/>
      <c r="C39" s="29">
        <f>C37+C38</f>
        <v>5729300</v>
      </c>
      <c r="D39" s="29">
        <f t="shared" ref="D39:E39" si="2">D37+D38</f>
        <v>1606476</v>
      </c>
      <c r="E39" s="29">
        <f t="shared" si="2"/>
        <v>7335776</v>
      </c>
      <c r="F39" s="29">
        <f>F37+F38</f>
        <v>4656889</v>
      </c>
      <c r="G39" s="29">
        <f t="shared" ref="G39:H39" si="3">G37+G38</f>
        <v>1602275</v>
      </c>
      <c r="H39" s="29">
        <f t="shared" si="3"/>
        <v>6259164</v>
      </c>
      <c r="I39" s="29">
        <f t="shared" si="1"/>
        <v>-1072411</v>
      </c>
      <c r="J39" s="29">
        <f t="shared" si="1"/>
        <v>-4201</v>
      </c>
      <c r="K39" s="29">
        <f>I39+J39</f>
        <v>-1076612</v>
      </c>
    </row>
    <row r="40" spans="1:15" ht="21" customHeight="1" x14ac:dyDescent="0.3">
      <c r="A40" s="60" t="s">
        <v>29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1" spans="1:15" ht="8.4" customHeight="1" thickBot="1" x14ac:dyDescent="0.35">
      <c r="A41" s="1"/>
    </row>
    <row r="42" spans="1:15" ht="43.95" customHeight="1" thickBot="1" x14ac:dyDescent="0.35">
      <c r="A42" s="73" t="s">
        <v>11</v>
      </c>
      <c r="B42" s="73" t="s">
        <v>30</v>
      </c>
      <c r="C42" s="73" t="s">
        <v>31</v>
      </c>
      <c r="D42" s="73" t="s">
        <v>32</v>
      </c>
      <c r="E42" s="67" t="s">
        <v>19</v>
      </c>
      <c r="F42" s="68"/>
      <c r="G42" s="69"/>
      <c r="H42" s="67" t="s">
        <v>33</v>
      </c>
      <c r="I42" s="68"/>
      <c r="J42" s="69"/>
      <c r="K42" s="67" t="s">
        <v>21</v>
      </c>
      <c r="L42" s="68"/>
      <c r="M42" s="69"/>
    </row>
    <row r="43" spans="1:15" ht="31.95" customHeight="1" thickBot="1" x14ac:dyDescent="0.35">
      <c r="A43" s="74"/>
      <c r="B43" s="74"/>
      <c r="C43" s="74"/>
      <c r="D43" s="74"/>
      <c r="E43" s="6" t="s">
        <v>23</v>
      </c>
      <c r="F43" s="6" t="s">
        <v>24</v>
      </c>
      <c r="G43" s="6" t="s">
        <v>25</v>
      </c>
      <c r="H43" s="6" t="s">
        <v>23</v>
      </c>
      <c r="I43" s="6" t="s">
        <v>24</v>
      </c>
      <c r="J43" s="6" t="s">
        <v>25</v>
      </c>
      <c r="K43" s="6" t="s">
        <v>23</v>
      </c>
      <c r="L43" s="6" t="s">
        <v>24</v>
      </c>
      <c r="M43" s="6" t="s">
        <v>25</v>
      </c>
      <c r="O43" s="31" t="s">
        <v>100</v>
      </c>
    </row>
    <row r="44" spans="1:15" ht="15" thickBot="1" x14ac:dyDescent="0.35">
      <c r="A44" s="7">
        <v>1</v>
      </c>
      <c r="B44" s="6">
        <v>2</v>
      </c>
      <c r="C44" s="6">
        <v>3</v>
      </c>
      <c r="D44" s="6">
        <v>4</v>
      </c>
      <c r="E44" s="6">
        <v>5</v>
      </c>
      <c r="F44" s="6">
        <v>6</v>
      </c>
      <c r="G44" s="6">
        <v>7</v>
      </c>
      <c r="H44" s="6">
        <v>8</v>
      </c>
      <c r="I44" s="6">
        <v>9</v>
      </c>
      <c r="J44" s="6">
        <v>10</v>
      </c>
      <c r="K44" s="6">
        <v>11</v>
      </c>
      <c r="L44" s="6">
        <v>12</v>
      </c>
      <c r="M44" s="6">
        <v>13</v>
      </c>
    </row>
    <row r="45" spans="1:15" ht="15" thickBot="1" x14ac:dyDescent="0.35">
      <c r="A45" s="7">
        <v>1</v>
      </c>
      <c r="B45" s="11" t="s">
        <v>34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5" ht="15" thickBot="1" x14ac:dyDescent="0.35">
      <c r="A46" s="32"/>
      <c r="B46" s="33" t="s">
        <v>47</v>
      </c>
      <c r="C46" s="33" t="s">
        <v>50</v>
      </c>
      <c r="D46" s="75" t="s">
        <v>51</v>
      </c>
      <c r="E46" s="34">
        <v>1</v>
      </c>
      <c r="F46" s="34"/>
      <c r="G46" s="34">
        <f>E46+F46</f>
        <v>1</v>
      </c>
      <c r="H46" s="34">
        <v>1</v>
      </c>
      <c r="I46" s="34"/>
      <c r="J46" s="34">
        <f>H46+I46</f>
        <v>1</v>
      </c>
      <c r="K46" s="34">
        <f>H46-E46</f>
        <v>0</v>
      </c>
      <c r="L46" s="34">
        <f>I46-F46</f>
        <v>0</v>
      </c>
      <c r="M46" s="34">
        <f>K46+L46</f>
        <v>0</v>
      </c>
    </row>
    <row r="47" spans="1:15" ht="36.6" customHeight="1" thickBot="1" x14ac:dyDescent="0.35">
      <c r="A47" s="32"/>
      <c r="B47" s="33" t="s">
        <v>48</v>
      </c>
      <c r="C47" s="33" t="s">
        <v>50</v>
      </c>
      <c r="D47" s="76"/>
      <c r="E47" s="34">
        <v>175</v>
      </c>
      <c r="F47" s="34"/>
      <c r="G47" s="34">
        <f t="shared" ref="G47" si="4">E47+F47</f>
        <v>175</v>
      </c>
      <c r="H47" s="34">
        <v>175</v>
      </c>
      <c r="I47" s="34"/>
      <c r="J47" s="34">
        <f t="shared" ref="J47" si="5">H47+I47</f>
        <v>175</v>
      </c>
      <c r="K47" s="34">
        <f t="shared" ref="K47" si="6">H47-E47</f>
        <v>0</v>
      </c>
      <c r="L47" s="34">
        <f t="shared" ref="L47" si="7">I47-F47</f>
        <v>0</v>
      </c>
      <c r="M47" s="34">
        <f t="shared" ref="M47" si="8">K47+L47</f>
        <v>0</v>
      </c>
    </row>
    <row r="48" spans="1:15" ht="25.2" customHeight="1" thickBot="1" x14ac:dyDescent="0.35">
      <c r="A48" s="32"/>
      <c r="B48" s="33" t="s">
        <v>49</v>
      </c>
      <c r="C48" s="33" t="s">
        <v>50</v>
      </c>
      <c r="D48" s="35" t="s">
        <v>52</v>
      </c>
      <c r="E48" s="36"/>
      <c r="F48" s="34">
        <v>1606476</v>
      </c>
      <c r="G48" s="34">
        <f t="shared" ref="G48" si="9">E48+F48</f>
        <v>1606476</v>
      </c>
      <c r="H48" s="34"/>
      <c r="I48" s="34">
        <v>1602275</v>
      </c>
      <c r="J48" s="34">
        <f t="shared" ref="J48" si="10">H48+I48</f>
        <v>1602275</v>
      </c>
      <c r="K48" s="34">
        <f t="shared" ref="K48" si="11">H48-E48</f>
        <v>0</v>
      </c>
      <c r="L48" s="34">
        <f t="shared" ref="L48" si="12">I48-F48</f>
        <v>-4201</v>
      </c>
      <c r="M48" s="34">
        <f t="shared" ref="M48" si="13">K48+L48</f>
        <v>-4201</v>
      </c>
    </row>
    <row r="49" spans="1:13" ht="18.75" customHeight="1" thickBot="1" x14ac:dyDescent="0.35">
      <c r="A49" s="81" t="s">
        <v>105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3"/>
    </row>
    <row r="50" spans="1:13" ht="15" thickBot="1" x14ac:dyDescent="0.35">
      <c r="A50" s="32">
        <v>2</v>
      </c>
      <c r="B50" s="37" t="s">
        <v>35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17.399999999999999" customHeight="1" thickBot="1" x14ac:dyDescent="0.35">
      <c r="A51" s="32"/>
      <c r="B51" s="33" t="s">
        <v>53</v>
      </c>
      <c r="C51" s="33" t="s">
        <v>58</v>
      </c>
      <c r="D51" s="77" t="s">
        <v>60</v>
      </c>
      <c r="E51" s="38">
        <v>50.19</v>
      </c>
      <c r="F51" s="38"/>
      <c r="G51" s="38">
        <f>E51+F51</f>
        <v>50.19</v>
      </c>
      <c r="H51" s="36">
        <v>24.5</v>
      </c>
      <c r="I51" s="36"/>
      <c r="J51" s="36">
        <f>H51+I51</f>
        <v>24.5</v>
      </c>
      <c r="K51" s="36">
        <f>H51-E51</f>
        <v>-25.689999999999998</v>
      </c>
      <c r="L51" s="36">
        <f>I51-F51</f>
        <v>0</v>
      </c>
      <c r="M51" s="36">
        <f>K51+L51</f>
        <v>-25.689999999999998</v>
      </c>
    </row>
    <row r="52" spans="1:13" ht="15" thickBot="1" x14ac:dyDescent="0.35">
      <c r="A52" s="32"/>
      <c r="B52" s="33" t="s">
        <v>54</v>
      </c>
      <c r="C52" s="33" t="s">
        <v>59</v>
      </c>
      <c r="D52" s="78"/>
      <c r="E52" s="36">
        <v>2900</v>
      </c>
      <c r="F52" s="36"/>
      <c r="G52" s="36">
        <f t="shared" ref="G52:G55" si="14">E52+F52</f>
        <v>2900</v>
      </c>
      <c r="H52" s="36">
        <v>2622</v>
      </c>
      <c r="I52" s="36"/>
      <c r="J52" s="36">
        <f t="shared" ref="J52:J55" si="15">H52+I52</f>
        <v>2622</v>
      </c>
      <c r="K52" s="36">
        <f t="shared" ref="K52:K55" si="16">H52-E52</f>
        <v>-278</v>
      </c>
      <c r="L52" s="36">
        <f t="shared" ref="L52:L55" si="17">I52-F52</f>
        <v>0</v>
      </c>
      <c r="M52" s="36">
        <f t="shared" ref="M52:M55" si="18">K52+L52</f>
        <v>-278</v>
      </c>
    </row>
    <row r="53" spans="1:13" ht="19.2" customHeight="1" thickBot="1" x14ac:dyDescent="0.35">
      <c r="A53" s="32"/>
      <c r="B53" s="33" t="s">
        <v>55</v>
      </c>
      <c r="C53" s="33" t="s">
        <v>59</v>
      </c>
      <c r="D53" s="78"/>
      <c r="E53" s="36">
        <v>2920</v>
      </c>
      <c r="F53" s="36"/>
      <c r="G53" s="36">
        <f t="shared" si="14"/>
        <v>2920</v>
      </c>
      <c r="H53" s="36">
        <v>2656</v>
      </c>
      <c r="I53" s="36"/>
      <c r="J53" s="36">
        <f t="shared" si="15"/>
        <v>2656</v>
      </c>
      <c r="K53" s="36">
        <f t="shared" si="16"/>
        <v>-264</v>
      </c>
      <c r="L53" s="36">
        <f t="shared" si="17"/>
        <v>0</v>
      </c>
      <c r="M53" s="36">
        <f t="shared" si="18"/>
        <v>-264</v>
      </c>
    </row>
    <row r="54" spans="1:13" ht="28.2" thickBot="1" x14ac:dyDescent="0.35">
      <c r="A54" s="32"/>
      <c r="B54" s="33" t="s">
        <v>56</v>
      </c>
      <c r="C54" s="33" t="s">
        <v>50</v>
      </c>
      <c r="D54" s="79"/>
      <c r="E54" s="36">
        <v>170000</v>
      </c>
      <c r="F54" s="36"/>
      <c r="G54" s="36">
        <f t="shared" si="14"/>
        <v>170000</v>
      </c>
      <c r="H54" s="36">
        <v>84077</v>
      </c>
      <c r="I54" s="36"/>
      <c r="J54" s="36">
        <f t="shared" si="15"/>
        <v>84077</v>
      </c>
      <c r="K54" s="36">
        <f t="shared" si="16"/>
        <v>-85923</v>
      </c>
      <c r="L54" s="36">
        <f t="shared" si="17"/>
        <v>0</v>
      </c>
      <c r="M54" s="36">
        <f t="shared" si="18"/>
        <v>-85923</v>
      </c>
    </row>
    <row r="55" spans="1:13" ht="28.2" thickBot="1" x14ac:dyDescent="0.35">
      <c r="A55" s="32"/>
      <c r="B55" s="33" t="s">
        <v>57</v>
      </c>
      <c r="C55" s="33" t="s">
        <v>50</v>
      </c>
      <c r="D55" s="33" t="s">
        <v>52</v>
      </c>
      <c r="E55" s="36"/>
      <c r="F55" s="36">
        <v>10</v>
      </c>
      <c r="G55" s="36">
        <f t="shared" si="14"/>
        <v>10</v>
      </c>
      <c r="H55" s="36"/>
      <c r="I55" s="36">
        <v>10</v>
      </c>
      <c r="J55" s="36">
        <f t="shared" si="15"/>
        <v>10</v>
      </c>
      <c r="K55" s="36">
        <f t="shared" si="16"/>
        <v>0</v>
      </c>
      <c r="L55" s="36">
        <f t="shared" si="17"/>
        <v>0</v>
      </c>
      <c r="M55" s="36">
        <f t="shared" si="18"/>
        <v>0</v>
      </c>
    </row>
    <row r="56" spans="1:13" ht="35.25" customHeight="1" thickBot="1" x14ac:dyDescent="0.35">
      <c r="A56" s="84" t="s">
        <v>101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/>
    </row>
    <row r="57" spans="1:13" ht="23.25" customHeight="1" thickBot="1" x14ac:dyDescent="0.35">
      <c r="A57" s="32">
        <v>3</v>
      </c>
      <c r="B57" s="37" t="s">
        <v>36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ht="79.8" thickBot="1" x14ac:dyDescent="0.35">
      <c r="A58" s="32"/>
      <c r="B58" s="33" t="s">
        <v>61</v>
      </c>
      <c r="C58" s="33" t="s">
        <v>62</v>
      </c>
      <c r="D58" s="39" t="s">
        <v>68</v>
      </c>
      <c r="E58" s="36">
        <v>4.5</v>
      </c>
      <c r="F58" s="36"/>
      <c r="G58" s="36">
        <f>E58+F58</f>
        <v>4.5</v>
      </c>
      <c r="H58" s="36">
        <v>4.5999999999999996</v>
      </c>
      <c r="I58" s="36"/>
      <c r="J58" s="36">
        <f>H58+I58</f>
        <v>4.5999999999999996</v>
      </c>
      <c r="K58" s="36">
        <f>H58-E58</f>
        <v>9.9999999999999645E-2</v>
      </c>
      <c r="L58" s="36">
        <f>I58-F58</f>
        <v>0</v>
      </c>
      <c r="M58" s="36">
        <f>K58+L58</f>
        <v>9.9999999999999645E-2</v>
      </c>
    </row>
    <row r="59" spans="1:13" ht="93" thickBot="1" x14ac:dyDescent="0.35">
      <c r="A59" s="32"/>
      <c r="B59" s="33" t="s">
        <v>63</v>
      </c>
      <c r="C59" s="33" t="s">
        <v>59</v>
      </c>
      <c r="D59" s="39" t="s">
        <v>69</v>
      </c>
      <c r="E59" s="36">
        <v>220</v>
      </c>
      <c r="F59" s="36"/>
      <c r="G59" s="36">
        <f t="shared" ref="G59:G62" si="19">E59+F59</f>
        <v>220</v>
      </c>
      <c r="H59" s="36">
        <v>174.9</v>
      </c>
      <c r="I59" s="36"/>
      <c r="J59" s="36">
        <f t="shared" ref="J59:J62" si="20">H59+I59</f>
        <v>174.9</v>
      </c>
      <c r="K59" s="36">
        <f t="shared" ref="K59:K62" si="21">H59-E59</f>
        <v>-45.099999999999994</v>
      </c>
      <c r="L59" s="36">
        <f t="shared" ref="L59:L62" si="22">I59-F59</f>
        <v>0</v>
      </c>
      <c r="M59" s="36">
        <f t="shared" ref="M59:M62" si="23">K59+L59</f>
        <v>-45.099999999999994</v>
      </c>
    </row>
    <row r="60" spans="1:13" ht="28.2" thickBot="1" x14ac:dyDescent="0.35">
      <c r="A60" s="32"/>
      <c r="B60" s="33" t="s">
        <v>64</v>
      </c>
      <c r="C60" s="33" t="s">
        <v>90</v>
      </c>
      <c r="D60" s="40" t="s">
        <v>70</v>
      </c>
      <c r="E60" s="41">
        <v>4.8</v>
      </c>
      <c r="F60" s="41"/>
      <c r="G60" s="41">
        <f t="shared" si="19"/>
        <v>4.8</v>
      </c>
      <c r="H60" s="41">
        <v>2.7</v>
      </c>
      <c r="I60" s="41"/>
      <c r="J60" s="41">
        <f t="shared" si="20"/>
        <v>2.7</v>
      </c>
      <c r="K60" s="41">
        <f t="shared" si="21"/>
        <v>-2.0999999999999996</v>
      </c>
      <c r="L60" s="41">
        <f t="shared" si="22"/>
        <v>0</v>
      </c>
      <c r="M60" s="41">
        <f t="shared" si="23"/>
        <v>-2.0999999999999996</v>
      </c>
    </row>
    <row r="61" spans="1:13" ht="33.6" customHeight="1" thickBot="1" x14ac:dyDescent="0.35">
      <c r="A61" s="32"/>
      <c r="B61" s="33" t="s">
        <v>65</v>
      </c>
      <c r="C61" s="33" t="s">
        <v>62</v>
      </c>
      <c r="D61" s="40" t="s">
        <v>70</v>
      </c>
      <c r="E61" s="36">
        <v>284</v>
      </c>
      <c r="F61" s="36"/>
      <c r="G61" s="36">
        <f t="shared" si="19"/>
        <v>284</v>
      </c>
      <c r="H61" s="36">
        <v>139.9</v>
      </c>
      <c r="I61" s="36"/>
      <c r="J61" s="36">
        <f t="shared" si="20"/>
        <v>139.9</v>
      </c>
      <c r="K61" s="36">
        <f t="shared" si="21"/>
        <v>-144.1</v>
      </c>
      <c r="L61" s="36">
        <f t="shared" si="22"/>
        <v>0</v>
      </c>
      <c r="M61" s="36">
        <f t="shared" si="23"/>
        <v>-144.1</v>
      </c>
    </row>
    <row r="62" spans="1:13" ht="28.2" thickBot="1" x14ac:dyDescent="0.35">
      <c r="A62" s="32"/>
      <c r="B62" s="33" t="s">
        <v>66</v>
      </c>
      <c r="C62" s="33" t="s">
        <v>67</v>
      </c>
      <c r="D62" s="33" t="s">
        <v>71</v>
      </c>
      <c r="E62" s="36"/>
      <c r="F62" s="36">
        <v>160647.6</v>
      </c>
      <c r="G62" s="36">
        <f t="shared" si="19"/>
        <v>160647.6</v>
      </c>
      <c r="H62" s="36"/>
      <c r="I62" s="36">
        <f>I48/I55</f>
        <v>160227.5</v>
      </c>
      <c r="J62" s="36">
        <f t="shared" si="20"/>
        <v>160227.5</v>
      </c>
      <c r="K62" s="36">
        <f t="shared" si="21"/>
        <v>0</v>
      </c>
      <c r="L62" s="36">
        <f t="shared" si="22"/>
        <v>-420.10000000000582</v>
      </c>
      <c r="M62" s="36">
        <f t="shared" si="23"/>
        <v>-420.10000000000582</v>
      </c>
    </row>
    <row r="63" spans="1:13" ht="46.2" customHeight="1" thickBot="1" x14ac:dyDescent="0.35">
      <c r="A63" s="87" t="s">
        <v>102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9"/>
    </row>
    <row r="64" spans="1:13" ht="18.600000000000001" customHeight="1" thickBot="1" x14ac:dyDescent="0.35">
      <c r="A64" s="32">
        <v>4</v>
      </c>
      <c r="B64" s="37" t="s">
        <v>37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42" thickBot="1" x14ac:dyDescent="0.35">
      <c r="A65" s="32"/>
      <c r="B65" s="33" t="s">
        <v>72</v>
      </c>
      <c r="C65" s="33" t="s">
        <v>73</v>
      </c>
      <c r="D65" s="33" t="s">
        <v>74</v>
      </c>
      <c r="E65" s="33">
        <v>22</v>
      </c>
      <c r="F65" s="33"/>
      <c r="G65" s="33">
        <f>E65+F65</f>
        <v>22</v>
      </c>
      <c r="H65" s="33">
        <v>21.9</v>
      </c>
      <c r="I65" s="33"/>
      <c r="J65" s="33">
        <f>H65+I65</f>
        <v>21.9</v>
      </c>
      <c r="K65" s="33">
        <f>H65-E65</f>
        <v>-0.10000000000000142</v>
      </c>
      <c r="L65" s="33"/>
      <c r="M65" s="33">
        <f>K65+L65</f>
        <v>-0.10000000000000142</v>
      </c>
    </row>
    <row r="66" spans="1:13" ht="45" customHeight="1" thickBot="1" x14ac:dyDescent="0.35">
      <c r="A66" s="32"/>
      <c r="B66" s="33" t="s">
        <v>88</v>
      </c>
      <c r="C66" s="33" t="s">
        <v>73</v>
      </c>
      <c r="D66" s="33" t="s">
        <v>89</v>
      </c>
      <c r="E66" s="33"/>
      <c r="F66" s="33">
        <v>100</v>
      </c>
      <c r="G66" s="33">
        <f t="shared" ref="G66" si="24">E66+F66</f>
        <v>100</v>
      </c>
      <c r="H66" s="33"/>
      <c r="I66" s="33">
        <v>100</v>
      </c>
      <c r="J66" s="33">
        <f t="shared" ref="J66" si="25">H66+I66</f>
        <v>100</v>
      </c>
      <c r="K66" s="33">
        <f t="shared" ref="K66" si="26">H66-E66</f>
        <v>0</v>
      </c>
      <c r="L66" s="33">
        <v>0</v>
      </c>
      <c r="M66" s="33">
        <f t="shared" ref="M66" si="27">K66+L66</f>
        <v>0</v>
      </c>
    </row>
    <row r="67" spans="1:13" ht="15.6" customHeight="1" thickBot="1" x14ac:dyDescent="0.35">
      <c r="A67" s="42"/>
      <c r="B67" s="82" t="s">
        <v>91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33"/>
    </row>
    <row r="68" spans="1:13" ht="52.2" customHeight="1" thickBot="1" x14ac:dyDescent="0.35">
      <c r="A68" s="81" t="s">
        <v>103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3"/>
    </row>
    <row r="69" spans="1:13" ht="102" customHeight="1" x14ac:dyDescent="0.3">
      <c r="A69" s="90" t="s">
        <v>99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  <row r="70" spans="1:13" ht="22.95" customHeight="1" x14ac:dyDescent="0.3">
      <c r="A70" s="80" t="s">
        <v>38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</row>
    <row r="72" spans="1:13" ht="18" customHeight="1" x14ac:dyDescent="0.3">
      <c r="B72" s="45" t="s">
        <v>84</v>
      </c>
      <c r="C72" s="45"/>
      <c r="D72" s="45"/>
      <c r="E72" s="45"/>
      <c r="F72" s="45"/>
      <c r="G72" s="25"/>
      <c r="J72" s="46" t="s">
        <v>92</v>
      </c>
      <c r="K72" s="46"/>
    </row>
    <row r="73" spans="1:13" ht="12.6" customHeight="1" x14ac:dyDescent="0.3">
      <c r="B73" s="8"/>
      <c r="G73" s="26" t="s">
        <v>85</v>
      </c>
      <c r="J73" s="44" t="s">
        <v>86</v>
      </c>
      <c r="K73" s="44"/>
    </row>
    <row r="74" spans="1:13" x14ac:dyDescent="0.3">
      <c r="B74" s="47" t="s">
        <v>93</v>
      </c>
      <c r="C74" s="47"/>
      <c r="G74" s="25"/>
      <c r="J74" s="46" t="s">
        <v>94</v>
      </c>
      <c r="K74" s="46"/>
    </row>
    <row r="75" spans="1:13" x14ac:dyDescent="0.3">
      <c r="G75" s="26" t="s">
        <v>85</v>
      </c>
      <c r="J75" s="44" t="s">
        <v>86</v>
      </c>
      <c r="K75" s="44"/>
    </row>
  </sheetData>
  <mergeCells count="63">
    <mergeCell ref="D46:D47"/>
    <mergeCell ref="D51:D54"/>
    <mergeCell ref="A70:M70"/>
    <mergeCell ref="A49:M49"/>
    <mergeCell ref="A56:M56"/>
    <mergeCell ref="A63:M63"/>
    <mergeCell ref="A68:M68"/>
    <mergeCell ref="A69:M69"/>
    <mergeCell ref="B67:L67"/>
    <mergeCell ref="K42:M42"/>
    <mergeCell ref="A30:K30"/>
    <mergeCell ref="A32:K32"/>
    <mergeCell ref="A34:A35"/>
    <mergeCell ref="B34:B35"/>
    <mergeCell ref="C34:E34"/>
    <mergeCell ref="F34:H34"/>
    <mergeCell ref="I34:K34"/>
    <mergeCell ref="A40:L40"/>
    <mergeCell ref="A42:A43"/>
    <mergeCell ref="B42:B43"/>
    <mergeCell ref="C42:C43"/>
    <mergeCell ref="D42:D43"/>
    <mergeCell ref="E42:G42"/>
    <mergeCell ref="H42:J42"/>
    <mergeCell ref="A23:L23"/>
    <mergeCell ref="B25:B26"/>
    <mergeCell ref="C25:E25"/>
    <mergeCell ref="F25:H25"/>
    <mergeCell ref="I25:K25"/>
    <mergeCell ref="B21:M21"/>
    <mergeCell ref="B17:M17"/>
    <mergeCell ref="A19:K19"/>
    <mergeCell ref="B20:M20"/>
    <mergeCell ref="A15:M15"/>
    <mergeCell ref="B16:M16"/>
    <mergeCell ref="A18:M18"/>
    <mergeCell ref="I1:L1"/>
    <mergeCell ref="I2:L2"/>
    <mergeCell ref="I3:L3"/>
    <mergeCell ref="I4:L4"/>
    <mergeCell ref="I5:L5"/>
    <mergeCell ref="C8:L8"/>
    <mergeCell ref="A9:A10"/>
    <mergeCell ref="C9:K9"/>
    <mergeCell ref="L9:M9"/>
    <mergeCell ref="E10:I10"/>
    <mergeCell ref="L10:M10"/>
    <mergeCell ref="A11:A12"/>
    <mergeCell ref="C11:K11"/>
    <mergeCell ref="L11:M11"/>
    <mergeCell ref="C12:K12"/>
    <mergeCell ref="L12:M12"/>
    <mergeCell ref="A13:A14"/>
    <mergeCell ref="E13:K13"/>
    <mergeCell ref="L13:M13"/>
    <mergeCell ref="E14:K14"/>
    <mergeCell ref="L14:M14"/>
    <mergeCell ref="J75:K75"/>
    <mergeCell ref="B72:F72"/>
    <mergeCell ref="J72:K72"/>
    <mergeCell ref="J73:K73"/>
    <mergeCell ref="B74:C74"/>
    <mergeCell ref="J74:K7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2030 за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2022-09-14T10:48:59Z</cp:lastPrinted>
  <dcterms:created xsi:type="dcterms:W3CDTF">2020-01-30T08:58:47Z</dcterms:created>
  <dcterms:modified xsi:type="dcterms:W3CDTF">2022-09-14T11:13:46Z</dcterms:modified>
</cp:coreProperties>
</file>