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О.Л.КЛИМЧУК\Паспорта\НА 2021\ПАСПОРТА звіт 2021\Звіти за 2021\"/>
    </mc:Choice>
  </mc:AlternateContent>
  <bookViews>
    <workbookView xWindow="-120" yWindow="-120" windowWidth="15480" windowHeight="7920"/>
  </bookViews>
  <sheets>
    <sheet name="звіт паспорта 0712010 за 2021  " sheetId="1" r:id="rId1"/>
  </sheets>
  <definedNames>
    <definedName name="_xlnm.Print_Area" localSheetId="0">'звіт паспорта 0712010 за 2021  '!$A$1:$M$93</definedName>
  </definedName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77" i="1" l="1"/>
  <c r="M63" i="1"/>
  <c r="K63" i="1"/>
  <c r="L82" i="1" l="1"/>
  <c r="J82" i="1"/>
  <c r="L81" i="1"/>
  <c r="K78" i="1"/>
  <c r="I78" i="1"/>
  <c r="J78" i="1" s="1"/>
  <c r="G78" i="1"/>
  <c r="I77" i="1"/>
  <c r="F77" i="1"/>
  <c r="L76" i="1"/>
  <c r="H76" i="1"/>
  <c r="K76" i="1" s="1"/>
  <c r="G76" i="1"/>
  <c r="L75" i="1"/>
  <c r="K75" i="1"/>
  <c r="J75" i="1"/>
  <c r="G75" i="1"/>
  <c r="L72" i="1"/>
  <c r="M72" i="1" s="1"/>
  <c r="J72" i="1"/>
  <c r="G72" i="1"/>
  <c r="L71" i="1"/>
  <c r="M71" i="1" s="1"/>
  <c r="J71" i="1"/>
  <c r="G71" i="1"/>
  <c r="L70" i="1"/>
  <c r="K70" i="1"/>
  <c r="J70" i="1"/>
  <c r="G70" i="1"/>
  <c r="L69" i="1"/>
  <c r="K69" i="1"/>
  <c r="J69" i="1"/>
  <c r="G69" i="1"/>
  <c r="L68" i="1"/>
  <c r="K68" i="1"/>
  <c r="J68" i="1"/>
  <c r="J76" i="1" s="1"/>
  <c r="M76" i="1" s="1"/>
  <c r="G68" i="1"/>
  <c r="L65" i="1"/>
  <c r="K65" i="1"/>
  <c r="J65" i="1"/>
  <c r="G65" i="1"/>
  <c r="L64" i="1"/>
  <c r="K64" i="1"/>
  <c r="J64" i="1"/>
  <c r="G64" i="1"/>
  <c r="J63" i="1"/>
  <c r="G63" i="1"/>
  <c r="K62" i="1"/>
  <c r="M62" i="1" s="1"/>
  <c r="J62" i="1"/>
  <c r="G62" i="1"/>
  <c r="K61" i="1"/>
  <c r="J61" i="1"/>
  <c r="G61" i="1"/>
  <c r="L60" i="1"/>
  <c r="K60" i="1"/>
  <c r="J60" i="1"/>
  <c r="G60" i="1"/>
  <c r="G46" i="1"/>
  <c r="F46" i="1"/>
  <c r="D46" i="1"/>
  <c r="C46" i="1"/>
  <c r="J45" i="1"/>
  <c r="I45" i="1"/>
  <c r="H45" i="1"/>
  <c r="E45" i="1"/>
  <c r="J44" i="1"/>
  <c r="I44" i="1"/>
  <c r="H44" i="1"/>
  <c r="E44" i="1"/>
  <c r="J43" i="1"/>
  <c r="I43" i="1"/>
  <c r="H43" i="1"/>
  <c r="H46" i="1" s="1"/>
  <c r="E43" i="1"/>
  <c r="J35" i="1"/>
  <c r="C35" i="1"/>
  <c r="J34" i="1"/>
  <c r="I34" i="1"/>
  <c r="H34" i="1"/>
  <c r="E34" i="1"/>
  <c r="G33" i="1"/>
  <c r="J33" i="1" s="1"/>
  <c r="F33" i="1"/>
  <c r="I33" i="1" s="1"/>
  <c r="I35" i="1" s="1"/>
  <c r="E33" i="1"/>
  <c r="M61" i="1" l="1"/>
  <c r="E35" i="1"/>
  <c r="M64" i="1"/>
  <c r="M70" i="1"/>
  <c r="K43" i="1"/>
  <c r="K44" i="1"/>
  <c r="K45" i="1"/>
  <c r="K34" i="1"/>
  <c r="I46" i="1"/>
  <c r="J46" i="1"/>
  <c r="M65" i="1"/>
  <c r="M68" i="1"/>
  <c r="M69" i="1"/>
  <c r="L77" i="1"/>
  <c r="L78" i="1"/>
  <c r="M60" i="1"/>
  <c r="M75" i="1"/>
  <c r="M78" i="1"/>
  <c r="H33" i="1"/>
  <c r="E46" i="1"/>
  <c r="J77" i="1"/>
  <c r="M77" i="1" s="1"/>
  <c r="K46" i="1" l="1"/>
  <c r="H35" i="1"/>
  <c r="K33" i="1"/>
  <c r="K35" i="1" s="1"/>
</calcChain>
</file>

<file path=xl/sharedStrings.xml><?xml version="1.0" encoding="utf-8"?>
<sst xmlns="http://schemas.openxmlformats.org/spreadsheetml/2006/main" count="170" uniqueCount="112">
  <si>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</si>
  <si>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</si>
  <si>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</si>
  <si>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</si>
  <si>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</si>
  <si>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</si>
  <si>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про виконання паспорта бюджетної програми місцевого бюджету на _2021_ рік</t>
  </si>
  <si>
    <t>1.</t>
  </si>
  <si>
    <t>0700000</t>
  </si>
  <si>
    <t>Управління охорони здоров'я Чернігівської міської ради</t>
  </si>
  <si>
    <t>02013308</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</si>
  <si>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</si>
  <si>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</si>
  <si>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</si>
  <si>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</si>
  <si>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0710000</t>
  </si>
  <si>
    <t>(найменування відповідального виконавця)</t>
  </si>
  <si>
    <t>3.</t>
  </si>
  <si>
    <t>0712010</t>
  </si>
  <si>
    <t>2010</t>
  </si>
  <si>
    <t>0731</t>
  </si>
  <si>
    <t>Багатопрофільна стаціонарна медична допомога населенню</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</si>
  <si>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</si>
  <si>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</si>
  <si>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</si>
  <si>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</si>
  <si>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Цілі державної політики, на досягнення яких спрямовано реалізацію бюджетної програми</t>
  </si>
  <si>
    <t>№ з/п</t>
  </si>
  <si>
    <t>Ціль державної політики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</si>
  <si>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</si>
  <si>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5. Мета бюджетної програми</t>
  </si>
  <si>
    <t>Підвищення рівня надання медичної допомоги та збереження здоров’я  населення.</t>
  </si>
  <si>
    <t>6. Завдання бюджетної програми</t>
  </si>
  <si>
    <t>Завдання</t>
  </si>
  <si>
    <t xml:space="preserve">Забезпечення надання населенню  амбулаторно-поліклінічної та стаціонарної медичної  допомоги </t>
  </si>
  <si>
    <t>Організація оздоровлення та забезпечення відпочинком дітей, які потребують особливої соціальної уваги та підтримки</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</si>
  <si>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</si>
  <si>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</si>
  <si>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</si>
  <si>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</si>
  <si>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</si>
  <si>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</si>
  <si>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</si>
  <si>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</si>
  <si>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</si>
  <si>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</si>
  <si>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</si>
  <si>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Надання населенню  амбулаторно-поліклінічної та стаціонарної медичної  допомоги</t>
  </si>
  <si>
    <t>Обсяг видатків на заходи, пов'язані із запобіганням виникненню, поширенню, локалізації та ліквідації на території м. Чернігова гострої респіраторної хвороби COVID-19</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</si>
  <si>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</si>
  <si>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</si>
  <si>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</si>
  <si>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 xml:space="preserve"> Комплексна міська програму “Здоров’я чернігівців” на 2018-2021 роки, затверджена рішенням міської ради від 21.08.2018 № 33/VII – 4 (зі змінами)</t>
  </si>
  <si>
    <t>Програма забезпечення діяльності та виконання доручень виборців депутатами Чернігівської міської ради на 2021 рік</t>
  </si>
  <si>
    <t>Програма сприяння виконанню повноважень депутатами Чернігівської обласної ради на 2021-2022 роки, затверджена рішенням Чернігівської обласної ради від 26 січня 2021 року № 28-2/VIII</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</si>
  <si>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</si>
  <si>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</si>
  <si>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</si>
  <si>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</si>
  <si>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</si>
  <si>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</si>
  <si>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кількість закладів охорони здоров’я</t>
  </si>
  <si>
    <t>од</t>
  </si>
  <si>
    <t>зведення планів по мережі, штатах і контингентах установ, що фінансуються з місцевих бюджетів</t>
  </si>
  <si>
    <t>кількість штатних одиниць</t>
  </si>
  <si>
    <t>лікарів (з них жінок 64,5%)</t>
  </si>
  <si>
    <t>кількість ліжок у звичайних стаціонарах</t>
  </si>
  <si>
    <t>кількість ліжок у денних стаціонарах</t>
  </si>
  <si>
    <t>обсяг видатків на придбання обладнання</t>
  </si>
  <si>
    <t>грн</t>
  </si>
  <si>
    <t>кошторис</t>
  </si>
  <si>
    <t>Обсяг видатків на заходи, пов’язані із запобігання виникненню, поширенню локалізації та ліквідації на території м.Чернігова гострої респіраторної хвороби COVID-19</t>
  </si>
  <si>
    <t>Протягом звітного року в рамках оптимізації видатків на утримання ЗОЗ  та у зв'язку з укладенням договорів про Медичне обслуговування  населення з НСЗУ  відбулось скорочення ліжок  на 25 од.По спеціальному фонду отримана економія в  сумі 677,19 тис.грн в результаті проведення відкритих торгів при закупівлі обладнання.</t>
  </si>
  <si>
    <t>продукту</t>
  </si>
  <si>
    <t>кількість ліжко-днів у звичайних стаціонарах</t>
  </si>
  <si>
    <t>тис.од</t>
  </si>
  <si>
    <t>кількість лікарських відвідувань (у поліклінічних відділеннях)</t>
  </si>
  <si>
    <t>тис. од</t>
  </si>
  <si>
    <r>
      <t>кількість пролікованих хворих</t>
    </r>
    <r>
      <rPr>
        <i/>
        <sz val="11"/>
        <color theme="1"/>
        <rFont val="Times New Roman"/>
        <family val="1"/>
        <charset val="204"/>
      </rPr>
      <t xml:space="preserve"> у звичайних стаціонарах</t>
    </r>
  </si>
  <si>
    <t>осіб</t>
  </si>
  <si>
    <t>статистична звітність, форма №21</t>
  </si>
  <si>
    <t>кількість одиниць придбаного обладнання</t>
  </si>
  <si>
    <t>од.</t>
  </si>
  <si>
    <t>кількість одиниць придбаного обладнання на заходи, пов’язані із запобігання виникненню, поширенню локалізації та ліквідації на території м.Чернігова гострої респіраторної хвороби COVID-19</t>
  </si>
  <si>
    <t>Через дію карантинних заходів у зв'язку з пандемією коронавірусної хвороби COVID-19 кількість ліжко-днів у звичайних стаціонарах та кількість лікарських відвідуань значно нижче прогнозоваих обсягів, так як планові лікування хворих в стаціонарних відділеннях лікарень майже не проводились Передбачалось придбання 92 одиниць обладнання на заходи, пов’язані із запобігання виникненню, поширенню локалізації та ліквідації на території м.Чернігова гострої респіраторної хвороби COVID-19, фактично придбано на 96  одиниць (+4 кисневих концентратори )  завдяки економії коштів в результаті проведення торгів.</t>
  </si>
  <si>
    <t>ефективності</t>
  </si>
  <si>
    <t>завантаженість ліжкового фонду у звичайних стаціонарах</t>
  </si>
  <si>
    <t>дні</t>
  </si>
  <si>
    <t>норматив на рік/звіт</t>
  </si>
  <si>
    <t>середня тривалість лікування в звичайному стаціонарі одного хворого</t>
  </si>
  <si>
    <t>розрахунок (кількість ліжко-днів/кількість пролікованих хворих)</t>
  </si>
  <si>
    <t>середні видатки на придбання одиниці обладнання</t>
  </si>
  <si>
    <t>розрахунковий показник</t>
  </si>
  <si>
    <t>середні видатки на придбання одиниці обладнання на заходи, пов’язані із запобігання виникненню, поширенню локалізації та ліквідації на території м.Чернігова гострої респіраторної хвороби COVID-19</t>
  </si>
  <si>
    <t>якості</t>
  </si>
  <si>
    <t>відсоток придбаного обладнання у співвідношенні до запланованого</t>
  </si>
  <si>
    <t>%</t>
  </si>
  <si>
    <t>Розрахунковий показник</t>
  </si>
  <si>
    <t>відсоток придбаного обладнання на заходи, пов’язані із запобігання виникненню, поширенню локалізації та ліквідації на території м.Чернігова гострої респіраторної хвороби COVID-19 у співвідношенні до запланованого</t>
  </si>
  <si>
    <t>Завдяки проведенню придбання обладнання шляхом процедур закупівель, отримана економія з передбаченого обсягу видатків, що дозволило закупити додатково 4 кисневих концентратори.</t>
  </si>
  <si>
    <t xml:space="preserve">На результативних показниках за звітний період негативно відобразилась дія карантинних заходів у зв'язку з пандемією коронавірусної хвороби COVID-19- майже всі показники значно нижче прогнозованих. По спеціальному фонду  в результаті проведення відкритих торгів при закупівлі обладнання отримано 677,186 тис.грн економії коштів, при цьому було закуплено 109 одиниць обладнання замість 105 прогнозованих.  Середні видатки на одиницю придбаного обладнання нижче планових на 17,785 тис.грн завдяки економії коштів в результаті проведення торгів багатовартісного обладнання. </t>
  </si>
  <si>
    <r>
      <t xml:space="preserve">10. Узагальнений висновок про виконання бюджетної програми.  </t>
    </r>
    <r>
      <rPr>
        <sz val="12"/>
        <color theme="1"/>
        <rFont val="Times New Roman"/>
        <family val="1"/>
        <charset val="204"/>
      </rPr>
      <t xml:space="preserve">В рамках бюджетної програми "Багатопрофільна стаціонарна медична допомога населенню" з початку року працювали чотири заклади - лікарні. Згідно із рішенням Чернігівської міської ради від 28.01.2021 № 4/ VIII-6 "Про реорганізацію комунального некомерційного підприємства "Чернігівська міська лікарня № 1" ЧМР   - 28 квітня 2021 року було припинено шляхом реорганізації юридичну особу КНП  "Чернігівська міська лікарня № 1" ЧМР через приєднання до комунального некомерційного підприємства "Чернігівська міська лікарня № 2" Чернігівської міської ради. У 2021 році  КНП  "Чернігівська міська лікарня № 1" ЧМР касові видатки на комунальні платежі, виплати заробітної плати медичним працівникам, задіяним в роботі військово-призовної комісії, проведенні медичних профілактичних оглядів працівників бюджетних установ,  відшкодування пенсійному фонду виплат пенсій працівникам, що працювали на шкідливих роботах(рентгенологи), а також заробітна плата працівникам (постійні посади) відділення  "Дружба" склали  3 359 028 грн, як і передбачено планом. КНП  "Чернігівська міська лікарня № 2" ЧМР   річний план з врахуванням об'єднання закладів передбачався  в обсязі  30 087 413 грн. касове виконання - 29 385 222,6 грн.  Отримано економію з оплати праці (медпрацівники, задіяні в в роботі військово-призовної комісії, проведенні медичних профілактичних оглядів працівників бюджетних установ,   та працівників (постійні посади) відділення  "Дружба" -  142 543,8 грн, економія з оплати рахунків за спожиті енергоносії - 434 400,0грн та інші напрямки - 125 246 грн.    Через дію карантинних заходів у зв'язку з пандемією коронавірусної хвороби COVID-19, у 2021 році  не запроваджували діяльність відокремленого структурного підрозділу сезонного  відділення   дитячого оздоровлення санаторного типу"Дружба". Рішенням виконавчого комітету Чернігівської міської ради від 11.11.2021 № 686 "Про надання згоди на передачу майна" вирішено питання передачі майна відділення "Дружба" з оперативного управління КНП "Чернігівська міська лікарня № 2" ЧМР в оперативне управління комунального закладу "Позашкільний навчальний заклад "Центр роботи з дітьми та молоддю за місцем проживання" Чернігівської міської ради.(Бюджетні призначення мінусовані 09.12.2021 р). У звітному році   заклад провадив лікування хворих на коронавірусну хворобу COVID-19, як основний заклад.    </t>
    </r>
    <r>
      <rPr>
        <sz val="12"/>
        <rFont val="Times New Roman"/>
        <family val="1"/>
        <charset val="204"/>
      </rPr>
      <t xml:space="preserve">Видатки бюджету розвитку склали </t>
    </r>
    <r>
      <rPr>
        <sz val="12"/>
        <color theme="1"/>
        <rFont val="Times New Roman"/>
        <family val="1"/>
        <charset val="204"/>
      </rPr>
      <t xml:space="preserve">33 325 851 грн, в тому числі в рамках заходів, пов’язаних із запобігання виникненню, поширенню локалізації та ліквідації на території м.Чернігова гострої респіраторної хвороби COVID-19 - 23697140. Придбано систему відео ендоскопічної експертного класу для лапараскопічної хірургії, артоскоп, С-арки (система флюроскопична рентгенівська пересувна,  систему киснепостачання (кисневий генератор), 19 кисневих концентраторів, апарат ШВЛ, машини мийні для ендоскопів та ін.  В результаті проведення процедури торгів зекономлено 677 186 грн.   </t>
    </r>
  </si>
  <si>
    <t>2)КНП "Чернігівська міська лікарня № 3" ЧМР - план  на 2021 рік 10 209 578 грн, касове виконання  - 9 429 311 грн. Відхилення складає 780 267 грн. З них економія по  Оплаті за комунальні послуги та енергоносії 763 784 грн У звітному році   заклад провадив лікування хворих на коронавірусну хворобу COVID-19.   За рахунок коштів бюджету розвитку придбано обладнання на суму  15 034 353, з яких придбано Багатофункціональну лапароскопічна стійка для виконання відеолапароскопічних операцій на черевній порожнині (з набором інструментарію),  Систему рентгенологічну, Систему рентгенівську діагностичну пересувну, та два апарати ШВЛ.    3)КНП "Чернігівська міська лікарня № 4" ЧМР - план  на 2021 рік 1 659 200 грн, касове виконання  - 1 454 795  грн. Відхилення складає 204 405 грн  по Оплаті за комунальні послуги та енергоносії.У звітному році  заклад не провадив у відділеннях  стаціонарного лікування  хворих на коронавірусну хворобу COVID-19. В закладі діє відділення "Хоспіс" на 50 ліжок. За рахунок коштів бюджету розвитку - 25 000грн було придбано монітор пацієнта для неврологічного відділення ( по Програмі забезпечення діяльності та виконання доручень виборців депутатами Чернігівської міської ради на 2021 рік)</t>
  </si>
  <si>
    <t xml:space="preserve"> </t>
  </si>
  <si>
    <r>
      <t xml:space="preserve">* </t>
    </r>
    <r>
      <rPr>
        <sz val="10"/>
        <color theme="1"/>
        <rFont val="Times New Roman"/>
        <family val="1"/>
        <charset val="204"/>
      </rPr>
      <t>Зазначаються всі напрями використання бюджетних коштів, затверджені у паспорті бюджетної програми.</t>
    </r>
  </si>
  <si>
    <t>Заступник начальника управління охорони здоров'я Чернігівської міської ради</t>
  </si>
  <si>
    <t>Ольга МАЛЕЦЬ</t>
  </si>
  <si>
    <t>(підпис)</t>
  </si>
  <si>
    <t>(ініціали/ініціал, прізвище)</t>
  </si>
  <si>
    <t>Головний  бухгалтер</t>
  </si>
  <si>
    <t>Оксана ГАВРИЛЕНКО</t>
  </si>
  <si>
    <t>Відхилення касових видатків  від  обсягу, затвердженого в паспорті бюджетної програми по загальному фонду складає 1 686 863 грн.  По оплаті за комунальні послуги та енергоносіїї використано на 1 401 483 грн менше, передбачених планом обсягів.   Закладами зекономлено 800 848 грн по Оплаті теплопостачання та  354 539 грн по Оплаті електроенергії, зекономлено 237 688 грн по Оплаті за водопостачання та водовідведення, також 8 408 грн по Оплаті інших енергоносіїв та інших комунальних послуг.  Також у звітному періоді залишились обсяги невикористаних коштів  по інших напрямках: оплата праці з нарахуваннями- 124 552 грн,     Виплата пенсій і допомог - 44 661,5грн. Також як результат закупівельних процедур витрачено менше планових обсягів по оплаті предметів, матеріалів, обладнання та інвентарю в сумі  18 898грн,  медикаментів та перв'язувальних матеріалів - 77 801 грн.  Відхилення з видатків спеціального фонду 677 180 грн - 1,4 відсотків планового обсягу  - отримана економія в результаті проведення відкритих торгів при закупівлі обладнання.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</si>
</sst>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6" formatCode="0.0"/>
  </numFmts>
  <fonts count="16" x14ac:knownFonts="1">
    <font>
      <sz val="11"/>
      <color theme="1"/>
      <name val="Calibri"/>
      <family val="2"/>
      <charset val="204"/>
      <scheme val="minor"/>
    </font>
    <font>
      <sz val="12"/>
      <color theme="1"/>
      <name val="Times New Roman"/>
      <family val="1"/>
      <charset val="204"/>
    </font>
    <font>
      <sz val="8"/>
      <color theme="1"/>
      <name val="Times New Roman"/>
      <family val="1"/>
      <charset val="204"/>
    </font>
    <font>
      <b/>
      <sz val="13.5"/>
      <color theme="1"/>
      <name val="Times New Roman"/>
      <family val="1"/>
      <charset val="204"/>
    </font>
    <font>
      <u/>
      <sz val="14"/>
      <color theme="1"/>
      <name val="Times New Roman"/>
      <family val="1"/>
      <charset val="204"/>
    </font>
    <font>
      <sz val="14"/>
      <color theme="1"/>
      <name val="Times New Roman"/>
      <family val="1"/>
      <charset val="204"/>
    </font>
    <font>
      <sz val="9"/>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8"/>
      <color theme="1"/>
      <name val="Calibri"/>
      <family val="2"/>
      <charset val="204"/>
      <scheme val="minor"/>
    </font>
    <font>
      <sz val="12"/>
      <name val="Times New Roman"/>
      <family val="1"/>
      <charset val="204"/>
    </font>
    <font>
      <sz val="8"/>
      <name val="Arial"/>
      <family val="2"/>
    </font>
    <font>
      <sz val="8"/>
      <name val="Arial"/>
      <family val="2"/>
      <charset val="204"/>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s>
  <cellStyleXfs count="2">
    <xf numFmtId="0" fontId="0" fillId="0" borderId="0"/>
    <xf numFmtId="0" fontId="14" fillId="0" borderId="0"/>
  </cellStyleXfs>
  <cellXfs count="128">
    <xf numFmtId="0" fontId="0" fillId="0" borderId="0" xfId="0"/>
    <xf numFmtId="0" fontId="1"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3" fillId="0" borderId="0" xfId="0" applyFont="1" applyAlignment="1">
      <alignment horizontal="center" vertical="center"/>
    </xf>
    <xf numFmtId="49" fontId="4" fillId="0" borderId="0" xfId="0" applyNumberFormat="1" applyFont="1" applyAlignment="1">
      <alignment horizontal="center"/>
    </xf>
    <xf numFmtId="0" fontId="6" fillId="0" borderId="0" xfId="0" applyFont="1" applyAlignment="1">
      <alignment horizontal="center" vertical="top" wrapText="1"/>
    </xf>
    <xf numFmtId="0" fontId="7" fillId="0" borderId="0" xfId="0" applyFont="1" applyAlignment="1">
      <alignment vertical="top" wrapText="1"/>
    </xf>
    <xf numFmtId="0" fontId="4" fillId="0" borderId="0" xfId="0" applyFont="1"/>
    <xf numFmtId="0" fontId="6" fillId="0" borderId="0" xfId="0" applyFont="1" applyAlignment="1">
      <alignment vertical="top" wrapText="1"/>
    </xf>
    <xf numFmtId="49" fontId="4" fillId="0" borderId="0" xfId="0" applyNumberFormat="1" applyFont="1" applyAlignment="1">
      <alignment horizontal="center" wrapText="1"/>
    </xf>
    <xf numFmtId="0" fontId="2"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5" fillId="0" borderId="0" xfId="0" applyFont="1"/>
    <xf numFmtId="0" fontId="1" fillId="0" borderId="0" xfId="0" applyFont="1" applyAlignment="1">
      <alignment horizontal="right"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9" fillId="0" borderId="19" xfId="0" applyFont="1" applyBorder="1" applyAlignment="1">
      <alignment horizontal="center" vertical="center" wrapText="1"/>
    </xf>
    <xf numFmtId="164" fontId="1" fillId="0" borderId="19"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9" fillId="0" borderId="17" xfId="0" applyFont="1" applyBorder="1" applyAlignment="1">
      <alignment horizontal="center" vertical="center" wrapText="1"/>
    </xf>
    <xf numFmtId="164" fontId="1" fillId="0" borderId="17" xfId="0" applyNumberFormat="1" applyFont="1" applyBorder="1" applyAlignment="1">
      <alignment horizontal="center" vertical="center" wrapText="1"/>
    </xf>
    <xf numFmtId="4" fontId="5" fillId="0" borderId="0" xfId="0" applyNumberFormat="1" applyFont="1"/>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wrapText="1"/>
    </xf>
    <xf numFmtId="164" fontId="1" fillId="0" borderId="25"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wrapText="1"/>
    </xf>
    <xf numFmtId="164" fontId="1" fillId="0" borderId="27"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wrapText="1"/>
    </xf>
    <xf numFmtId="164" fontId="1" fillId="0" borderId="3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32" xfId="0" applyNumberFormat="1" applyFont="1" applyBorder="1" applyAlignment="1">
      <alignment horizontal="center" vertical="center" wrapText="1"/>
    </xf>
    <xf numFmtId="0" fontId="1" fillId="0" borderId="1" xfId="0" applyFont="1" applyBorder="1" applyAlignment="1">
      <alignment wrapText="1"/>
    </xf>
    <xf numFmtId="164" fontId="1"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35"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37" xfId="0" applyNumberFormat="1" applyFont="1" applyBorder="1" applyAlignment="1">
      <alignment horizontal="center" vertical="center" wrapText="1"/>
    </xf>
    <xf numFmtId="164" fontId="1" fillId="0" borderId="38" xfId="0" applyNumberFormat="1" applyFont="1" applyBorder="1" applyAlignment="1">
      <alignment horizontal="center" vertical="center" wrapText="1"/>
    </xf>
    <xf numFmtId="164" fontId="1" fillId="0" borderId="39"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0" fillId="0" borderId="0" xfId="0" applyFill="1"/>
    <xf numFmtId="0" fontId="9" fillId="0" borderId="20" xfId="0" applyFont="1" applyFill="1" applyBorder="1" applyAlignment="1">
      <alignment wrapText="1"/>
    </xf>
    <xf numFmtId="0" fontId="9" fillId="0" borderId="20" xfId="0" applyFont="1" applyFill="1" applyBorder="1" applyAlignment="1">
      <alignment horizontal="center" vertical="center" wrapText="1"/>
    </xf>
    <xf numFmtId="0" fontId="9" fillId="0" borderId="0" xfId="0" applyFont="1" applyFill="1"/>
    <xf numFmtId="0" fontId="11" fillId="0" borderId="20" xfId="0" applyFont="1" applyFill="1" applyBorder="1" applyAlignment="1">
      <alignment wrapText="1"/>
    </xf>
    <xf numFmtId="0" fontId="9" fillId="0" borderId="20" xfId="0" applyFont="1" applyFill="1" applyBorder="1" applyAlignment="1">
      <alignment vertical="center" wrapText="1"/>
    </xf>
    <xf numFmtId="164" fontId="9" fillId="0" borderId="19" xfId="0" applyNumberFormat="1" applyFont="1" applyFill="1" applyBorder="1" applyAlignment="1">
      <alignment horizontal="center" vertical="center" wrapText="1"/>
    </xf>
    <xf numFmtId="0" fontId="0" fillId="0" borderId="0" xfId="0" applyFill="1" applyAlignment="1">
      <alignment wrapText="1"/>
    </xf>
    <xf numFmtId="0" fontId="7" fillId="0" borderId="20" xfId="0" applyFont="1" applyFill="1" applyBorder="1" applyAlignment="1">
      <alignment wrapText="1"/>
    </xf>
    <xf numFmtId="3" fontId="9" fillId="0" borderId="19" xfId="0" applyNumberFormat="1" applyFont="1" applyFill="1" applyBorder="1" applyAlignment="1">
      <alignment horizontal="center" vertical="center" wrapText="1"/>
    </xf>
    <xf numFmtId="0" fontId="12" fillId="0" borderId="0" xfId="0" applyFont="1" applyFill="1" applyAlignment="1">
      <alignment wrapText="1"/>
    </xf>
    <xf numFmtId="0" fontId="7" fillId="0" borderId="20" xfId="0" applyFont="1" applyFill="1" applyBorder="1" applyAlignment="1">
      <alignment horizontal="center" vertical="center" wrapText="1"/>
    </xf>
    <xf numFmtId="0" fontId="6" fillId="0" borderId="19" xfId="0" applyFont="1" applyFill="1" applyBorder="1" applyAlignment="1">
      <alignment horizontal="center" vertical="center" wrapText="1"/>
    </xf>
    <xf numFmtId="166" fontId="9" fillId="0" borderId="19" xfId="0" applyNumberFormat="1" applyFont="1" applyFill="1" applyBorder="1" applyAlignment="1">
      <alignment horizontal="center" vertical="center" wrapText="1"/>
    </xf>
    <xf numFmtId="4" fontId="15" fillId="0" borderId="0" xfId="1" applyNumberFormat="1" applyFont="1" applyBorder="1" applyAlignment="1">
      <alignment horizontal="right" vertical="top"/>
    </xf>
    <xf numFmtId="0" fontId="0" fillId="0" borderId="41" xfId="0" applyBorder="1"/>
    <xf numFmtId="0" fontId="10" fillId="0" borderId="0" xfId="0" applyFont="1"/>
    <xf numFmtId="0" fontId="2" fillId="0" borderId="0" xfId="0" applyFont="1" applyAlignment="1">
      <alignment horizontal="center" vertical="top"/>
    </xf>
    <xf numFmtId="0" fontId="9" fillId="0" borderId="19" xfId="0" applyFont="1" applyFill="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6" fillId="0" borderId="0" xfId="0" applyFont="1" applyAlignment="1">
      <alignment horizontal="center" vertical="top" wrapText="1"/>
    </xf>
    <xf numFmtId="0" fontId="8" fillId="0" borderId="0" xfId="0" applyFont="1" applyAlignment="1">
      <alignment horizontal="left" vertical="center" wrapText="1"/>
    </xf>
    <xf numFmtId="0" fontId="4" fillId="0" borderId="0" xfId="0" applyFont="1" applyAlignment="1">
      <alignment horizont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24" xfId="0" applyFont="1" applyFill="1" applyBorder="1" applyAlignment="1">
      <alignment horizontal="center" wrapText="1"/>
    </xf>
    <xf numFmtId="0" fontId="6" fillId="0" borderId="40" xfId="0" applyFont="1" applyFill="1" applyBorder="1" applyAlignment="1">
      <alignment horizontal="center" wrapText="1"/>
    </xf>
    <xf numFmtId="0" fontId="6" fillId="0" borderId="4" xfId="0" applyFont="1" applyFill="1" applyBorder="1" applyAlignment="1">
      <alignment horizontal="center" wrapText="1"/>
    </xf>
    <xf numFmtId="0" fontId="6" fillId="0" borderId="1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2" fillId="0" borderId="42" xfId="0" applyFont="1" applyBorder="1" applyAlignment="1">
      <alignment horizontal="center" vertical="top"/>
    </xf>
    <xf numFmtId="0" fontId="10" fillId="0" borderId="0" xfId="0" applyFont="1" applyAlignment="1">
      <alignment horizontal="center"/>
    </xf>
    <xf numFmtId="0" fontId="10" fillId="0" borderId="41" xfId="0" applyFont="1" applyBorder="1" applyAlignment="1">
      <alignment horizontal="right"/>
    </xf>
    <xf numFmtId="0" fontId="8" fillId="0" borderId="0" xfId="0" applyFont="1" applyFill="1" applyAlignment="1">
      <alignment horizontal="left" vertical="center" wrapText="1"/>
    </xf>
    <xf numFmtId="0" fontId="1" fillId="0" borderId="0" xfId="0" applyFont="1" applyFill="1" applyAlignment="1">
      <alignment horizontal="center" wrapText="1"/>
    </xf>
    <xf numFmtId="0" fontId="1" fillId="0" borderId="0" xfId="0" applyFont="1" applyAlignment="1">
      <alignment horizontal="left" vertical="center" wrapText="1"/>
    </xf>
    <xf numFmtId="0" fontId="10" fillId="0" borderId="0" xfId="0" applyFont="1" applyAlignment="1">
      <alignment horizontal="left"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0"/>
  <sheetViews>
    <sheetView tabSelected="1" view="pageBreakPreview" topLeftCell="A73" zoomScaleNormal="100" zoomScaleSheetLayoutView="100" workbookViewId="0">
      <selection activeCell="A79" sqref="A79:M79"/>
    </sheetView>
  </sheetViews>
  <sheetFormatPr defaultRowHeight="14.4" x14ac:dyDescent="0.3"/>
  <cols>
    <col min="1" max="1" width="3.88671875" customWidth="1"/>
    <col min="2" max="2" width="29" customWidth="1"/>
    <col min="3" max="3" width="14.88671875" customWidth="1"/>
    <col min="4" max="4" width="13.109375" customWidth="1"/>
    <col min="5" max="5" width="14.109375" customWidth="1"/>
    <col min="6" max="6" width="14.44140625" customWidth="1"/>
    <col min="7" max="7" width="12.6640625" customWidth="1"/>
    <col min="8" max="9" width="15" customWidth="1"/>
    <col min="10" max="10" width="13.6640625" customWidth="1"/>
    <col min="11" max="11" width="12.6640625" customWidth="1"/>
    <col min="12" max="12" width="12.33203125" customWidth="1"/>
    <col min="13" max="13" width="11.44140625" customWidth="1"/>
    <col min="14" max="14" width="17" customWidth="1"/>
    <col min="15" max="15" width="14" customWidth="1"/>
  </cols>
  <sheetData>
    <row r="1" spans="1:13" ht="24.6" customHeight="1" x14ac:dyDescent="0.3">
      <c r="I1" s="80" t="s">
        <v>0</v>
      </c>
      <c r="J1" s="80"/>
      <c r="K1" s="80"/>
      <c r="L1" s="80"/>
    </row>
    <row r="2" spans="1:13" ht="9" customHeight="1" x14ac:dyDescent="0.3">
      <c r="A2" s="1"/>
      <c r="I2" s="81" t="s">
        <v>1</v>
      </c>
      <c r="J2" s="81"/>
      <c r="K2" s="81"/>
      <c r="L2" s="81"/>
      <c r="M2" s="2"/>
    </row>
    <row r="3" spans="1:13" ht="10.199999999999999" customHeight="1" x14ac:dyDescent="0.3">
      <c r="A3" s="1"/>
      <c r="I3" s="81" t="s">
        <v>2</v>
      </c>
      <c r="J3" s="81"/>
      <c r="K3" s="81"/>
      <c r="L3" s="81"/>
    </row>
    <row r="4" spans="1:13" ht="10.199999999999999" customHeight="1" x14ac:dyDescent="0.3">
      <c r="I4" s="81" t="s">
        <v>3</v>
      </c>
      <c r="J4" s="81"/>
      <c r="K4" s="81"/>
      <c r="L4" s="81"/>
    </row>
    <row r="5" spans="1:13" ht="10.199999999999999" customHeight="1" x14ac:dyDescent="0.3">
      <c r="I5" s="3"/>
      <c r="J5" s="3"/>
      <c r="K5" s="3"/>
      <c r="L5" s="3"/>
    </row>
    <row r="6" spans="1:13" ht="7.2" customHeight="1" x14ac:dyDescent="0.3">
      <c r="I6" s="81" t="s">
        <v>4</v>
      </c>
      <c r="J6" s="81"/>
      <c r="K6" s="81"/>
      <c r="L6" s="81"/>
    </row>
    <row r="7" spans="1:13" ht="7.2" customHeight="1" x14ac:dyDescent="0.3">
      <c r="I7" s="3"/>
      <c r="J7" s="3"/>
      <c r="K7" s="3"/>
      <c r="L7" s="3"/>
    </row>
    <row r="8" spans="1:13" ht="17.399999999999999" x14ac:dyDescent="0.3">
      <c r="F8" s="4"/>
      <c r="G8" s="4" t="s">
        <v>5</v>
      </c>
    </row>
    <row r="9" spans="1:13" ht="18" customHeight="1" x14ac:dyDescent="0.3">
      <c r="C9" s="79" t="s">
        <v>6</v>
      </c>
      <c r="D9" s="79"/>
      <c r="E9" s="79"/>
      <c r="F9" s="79"/>
      <c r="G9" s="79"/>
      <c r="H9" s="79"/>
      <c r="I9" s="79"/>
      <c r="J9" s="79"/>
      <c r="K9" s="79"/>
      <c r="L9" s="79"/>
    </row>
    <row r="10" spans="1:13" ht="26.4" customHeight="1" x14ac:dyDescent="0.35">
      <c r="A10" s="82" t="s">
        <v>7</v>
      </c>
      <c r="B10" s="5" t="s">
        <v>8</v>
      </c>
      <c r="C10" s="83" t="s">
        <v>9</v>
      </c>
      <c r="D10" s="83"/>
      <c r="E10" s="83"/>
      <c r="F10" s="83"/>
      <c r="G10" s="83"/>
      <c r="H10" s="83"/>
      <c r="I10" s="83"/>
      <c r="J10" s="83"/>
      <c r="K10" s="83"/>
      <c r="L10" s="84" t="s">
        <v>10</v>
      </c>
      <c r="M10" s="84"/>
    </row>
    <row r="11" spans="1:13" ht="28.2" customHeight="1" x14ac:dyDescent="0.35">
      <c r="A11" s="82"/>
      <c r="B11" s="6" t="s">
        <v>11</v>
      </c>
      <c r="C11" s="7"/>
      <c r="D11" s="8"/>
      <c r="E11" s="85" t="s">
        <v>12</v>
      </c>
      <c r="F11" s="85"/>
      <c r="G11" s="85"/>
      <c r="H11" s="85"/>
      <c r="I11" s="85"/>
      <c r="J11" s="9"/>
      <c r="K11" s="9"/>
      <c r="L11" s="85" t="s">
        <v>13</v>
      </c>
      <c r="M11" s="85"/>
    </row>
    <row r="12" spans="1:13" ht="21.6" customHeight="1" x14ac:dyDescent="0.35">
      <c r="A12" s="82" t="s">
        <v>14</v>
      </c>
      <c r="B12" s="5" t="s">
        <v>15</v>
      </c>
      <c r="C12" s="83" t="s">
        <v>9</v>
      </c>
      <c r="D12" s="83"/>
      <c r="E12" s="83"/>
      <c r="F12" s="83"/>
      <c r="G12" s="83"/>
      <c r="H12" s="83"/>
      <c r="I12" s="83"/>
      <c r="J12" s="83"/>
      <c r="K12" s="83"/>
      <c r="L12" s="84" t="s">
        <v>10</v>
      </c>
      <c r="M12" s="84"/>
    </row>
    <row r="13" spans="1:13" ht="26.4" customHeight="1" x14ac:dyDescent="0.3">
      <c r="A13" s="82"/>
      <c r="B13" s="6" t="s">
        <v>11</v>
      </c>
      <c r="C13" s="85" t="s">
        <v>16</v>
      </c>
      <c r="D13" s="85"/>
      <c r="E13" s="85"/>
      <c r="F13" s="85"/>
      <c r="G13" s="85"/>
      <c r="H13" s="85"/>
      <c r="I13" s="85"/>
      <c r="J13" s="85"/>
      <c r="K13" s="85"/>
      <c r="L13" s="85" t="s">
        <v>13</v>
      </c>
      <c r="M13" s="85"/>
    </row>
    <row r="14" spans="1:13" ht="23.4" customHeight="1" x14ac:dyDescent="0.35">
      <c r="A14" s="82" t="s">
        <v>17</v>
      </c>
      <c r="B14" s="5" t="s">
        <v>18</v>
      </c>
      <c r="C14" s="5" t="s">
        <v>19</v>
      </c>
      <c r="D14" s="10" t="s">
        <v>20</v>
      </c>
      <c r="E14" s="83" t="s">
        <v>21</v>
      </c>
      <c r="F14" s="83"/>
      <c r="G14" s="83"/>
      <c r="H14" s="83"/>
      <c r="I14" s="83"/>
      <c r="J14" s="83"/>
      <c r="K14" s="83"/>
      <c r="L14" s="87">
        <v>25559000000</v>
      </c>
      <c r="M14" s="87"/>
    </row>
    <row r="15" spans="1:13" ht="63" customHeight="1" x14ac:dyDescent="0.3">
      <c r="A15" s="82"/>
      <c r="B15" s="6" t="s">
        <v>11</v>
      </c>
      <c r="C15" s="11" t="s">
        <v>22</v>
      </c>
      <c r="D15" s="11" t="s">
        <v>23</v>
      </c>
      <c r="E15" s="85" t="s">
        <v>24</v>
      </c>
      <c r="F15" s="85"/>
      <c r="G15" s="85"/>
      <c r="H15" s="85"/>
      <c r="I15" s="85"/>
      <c r="J15" s="85"/>
      <c r="K15" s="85"/>
      <c r="L15" s="85" t="s">
        <v>25</v>
      </c>
      <c r="M15" s="85"/>
    </row>
    <row r="16" spans="1:13" ht="17.399999999999999" customHeight="1" thickBot="1" x14ac:dyDescent="0.35">
      <c r="A16" s="86" t="s">
        <v>26</v>
      </c>
      <c r="B16" s="86"/>
      <c r="C16" s="86"/>
      <c r="D16" s="86"/>
      <c r="E16" s="86"/>
      <c r="F16" s="86"/>
      <c r="G16" s="86"/>
      <c r="H16" s="86"/>
      <c r="I16" s="86"/>
      <c r="J16" s="86"/>
      <c r="K16" s="86"/>
      <c r="L16" s="86"/>
      <c r="M16" s="86"/>
    </row>
    <row r="17" spans="1:13" ht="14.4" customHeight="1" thickBot="1" x14ac:dyDescent="0.35">
      <c r="A17" s="12" t="s">
        <v>27</v>
      </c>
      <c r="B17" s="88" t="s">
        <v>28</v>
      </c>
      <c r="C17" s="88"/>
      <c r="D17" s="88"/>
      <c r="E17" s="88"/>
      <c r="F17" s="88"/>
      <c r="G17" s="88"/>
      <c r="H17" s="88"/>
      <c r="I17" s="88"/>
      <c r="J17" s="88"/>
      <c r="K17" s="88"/>
      <c r="L17" s="88"/>
      <c r="M17" s="89"/>
    </row>
    <row r="18" spans="1:13" ht="36" customHeight="1" thickBot="1" x14ac:dyDescent="0.35">
      <c r="A18" s="13"/>
      <c r="B18" s="90" t="s">
        <v>29</v>
      </c>
      <c r="C18" s="90"/>
      <c r="D18" s="90"/>
      <c r="E18" s="90"/>
      <c r="F18" s="90"/>
      <c r="G18" s="90"/>
      <c r="H18" s="90"/>
      <c r="I18" s="90"/>
      <c r="J18" s="90"/>
      <c r="K18" s="90"/>
      <c r="L18" s="90"/>
      <c r="M18" s="91"/>
    </row>
    <row r="19" spans="1:13" ht="6.6" customHeight="1" thickBot="1" x14ac:dyDescent="0.35">
      <c r="A19" s="13"/>
      <c r="B19" s="92"/>
      <c r="C19" s="92"/>
      <c r="D19" s="92"/>
      <c r="E19" s="92"/>
      <c r="F19" s="92"/>
      <c r="G19" s="92"/>
      <c r="H19" s="92"/>
      <c r="I19" s="92"/>
      <c r="J19" s="92"/>
      <c r="K19" s="92"/>
      <c r="L19" s="92"/>
      <c r="M19" s="93"/>
    </row>
    <row r="20" spans="1:13" ht="19.2" customHeight="1" x14ac:dyDescent="0.3">
      <c r="A20" s="86" t="s">
        <v>30</v>
      </c>
      <c r="B20" s="86"/>
      <c r="C20" s="86"/>
      <c r="D20" s="86"/>
      <c r="E20" s="86"/>
      <c r="F20" s="86"/>
      <c r="G20" s="86"/>
      <c r="H20" s="86"/>
      <c r="I20" s="86"/>
      <c r="J20" s="86"/>
      <c r="K20" s="86"/>
    </row>
    <row r="21" spans="1:13" ht="13.95" customHeight="1" x14ac:dyDescent="0.3">
      <c r="A21" s="83" t="s">
        <v>31</v>
      </c>
      <c r="B21" s="83"/>
      <c r="C21" s="83"/>
      <c r="D21" s="83"/>
      <c r="E21" s="83"/>
      <c r="F21" s="83"/>
      <c r="G21" s="83"/>
      <c r="H21" s="83"/>
      <c r="I21" s="83"/>
      <c r="J21" s="83"/>
      <c r="K21" s="83"/>
      <c r="L21" s="83"/>
      <c r="M21" s="83"/>
    </row>
    <row r="22" spans="1:13" ht="15" customHeight="1" thickBot="1" x14ac:dyDescent="0.35">
      <c r="A22" s="86" t="s">
        <v>32</v>
      </c>
      <c r="B22" s="86"/>
      <c r="C22" s="86"/>
      <c r="D22" s="86"/>
      <c r="E22" s="86"/>
      <c r="F22" s="86"/>
      <c r="G22" s="86"/>
      <c r="H22" s="86"/>
      <c r="I22" s="86"/>
      <c r="J22" s="86"/>
      <c r="K22" s="86"/>
    </row>
    <row r="23" spans="1:13" ht="16.95" customHeight="1" thickBot="1" x14ac:dyDescent="0.35">
      <c r="A23" s="14" t="s">
        <v>27</v>
      </c>
      <c r="B23" s="88" t="s">
        <v>33</v>
      </c>
      <c r="C23" s="88"/>
      <c r="D23" s="88"/>
      <c r="E23" s="88"/>
      <c r="F23" s="88"/>
      <c r="G23" s="88"/>
      <c r="H23" s="88"/>
      <c r="I23" s="88"/>
      <c r="J23" s="88"/>
      <c r="K23" s="88"/>
      <c r="L23" s="88"/>
      <c r="M23" s="89"/>
    </row>
    <row r="24" spans="1:13" ht="18.600000000000001" thickBot="1" x14ac:dyDescent="0.35">
      <c r="A24" s="13">
        <v>1</v>
      </c>
      <c r="B24" s="94" t="s">
        <v>34</v>
      </c>
      <c r="C24" s="95"/>
      <c r="D24" s="95"/>
      <c r="E24" s="95"/>
      <c r="F24" s="95"/>
      <c r="G24" s="95"/>
      <c r="H24" s="95"/>
      <c r="I24" s="95"/>
      <c r="J24" s="95"/>
      <c r="K24" s="95"/>
      <c r="L24" s="95"/>
      <c r="M24" s="96"/>
    </row>
    <row r="25" spans="1:13" ht="18.600000000000001" thickBot="1" x14ac:dyDescent="0.35">
      <c r="A25" s="13">
        <v>2</v>
      </c>
      <c r="B25" s="97" t="s">
        <v>35</v>
      </c>
      <c r="C25" s="98"/>
      <c r="D25" s="98"/>
      <c r="E25" s="98"/>
      <c r="F25" s="98"/>
      <c r="G25" s="98"/>
      <c r="H25" s="98"/>
      <c r="I25" s="98"/>
      <c r="J25" s="98"/>
      <c r="K25" s="98"/>
      <c r="L25" s="98"/>
      <c r="M25" s="99"/>
    </row>
    <row r="26" spans="1:13" ht="9" customHeight="1" x14ac:dyDescent="0.35">
      <c r="A26" s="15"/>
      <c r="B26" s="16"/>
    </row>
    <row r="27" spans="1:13" ht="15.6" customHeight="1" x14ac:dyDescent="0.3">
      <c r="A27" s="86" t="s">
        <v>36</v>
      </c>
      <c r="B27" s="86"/>
      <c r="C27" s="86"/>
      <c r="D27" s="86"/>
      <c r="E27" s="86"/>
      <c r="F27" s="86"/>
      <c r="G27" s="86"/>
      <c r="H27" s="86"/>
      <c r="I27" s="86"/>
      <c r="J27" s="86"/>
      <c r="K27" s="86"/>
      <c r="L27" s="86"/>
    </row>
    <row r="28" spans="1:13" ht="10.199999999999999" customHeight="1" thickBot="1" x14ac:dyDescent="0.35">
      <c r="A28" s="15"/>
      <c r="K28" s="17" t="s">
        <v>37</v>
      </c>
    </row>
    <row r="29" spans="1:13" ht="34.200000000000003" customHeight="1" thickBot="1" x14ac:dyDescent="0.35">
      <c r="A29" s="18" t="s">
        <v>38</v>
      </c>
      <c r="B29" s="100" t="s">
        <v>39</v>
      </c>
      <c r="C29" s="102" t="s">
        <v>40</v>
      </c>
      <c r="D29" s="103"/>
      <c r="E29" s="104"/>
      <c r="F29" s="102" t="s">
        <v>41</v>
      </c>
      <c r="G29" s="103"/>
      <c r="H29" s="104"/>
      <c r="I29" s="102" t="s">
        <v>42</v>
      </c>
      <c r="J29" s="103"/>
      <c r="K29" s="104"/>
    </row>
    <row r="30" spans="1:13" ht="31.8" thickBot="1" x14ac:dyDescent="0.35">
      <c r="A30" s="19" t="s">
        <v>43</v>
      </c>
      <c r="B30" s="101"/>
      <c r="C30" s="20" t="s">
        <v>44</v>
      </c>
      <c r="D30" s="20" t="s">
        <v>45</v>
      </c>
      <c r="E30" s="20" t="s">
        <v>46</v>
      </c>
      <c r="F30" s="20" t="s">
        <v>44</v>
      </c>
      <c r="G30" s="20" t="s">
        <v>45</v>
      </c>
      <c r="H30" s="20" t="s">
        <v>46</v>
      </c>
      <c r="I30" s="20" t="s">
        <v>44</v>
      </c>
      <c r="J30" s="20" t="s">
        <v>45</v>
      </c>
      <c r="K30" s="20" t="s">
        <v>46</v>
      </c>
    </row>
    <row r="31" spans="1:13" ht="14.4" customHeight="1" thickBot="1" x14ac:dyDescent="0.35">
      <c r="A31" s="19">
        <v>1</v>
      </c>
      <c r="B31" s="20">
        <v>2</v>
      </c>
      <c r="C31" s="20">
        <v>3</v>
      </c>
      <c r="D31" s="20">
        <v>4</v>
      </c>
      <c r="E31" s="20">
        <v>5</v>
      </c>
      <c r="F31" s="20">
        <v>6</v>
      </c>
      <c r="G31" s="20">
        <v>7</v>
      </c>
      <c r="H31" s="20">
        <v>8</v>
      </c>
      <c r="I31" s="20">
        <v>9</v>
      </c>
      <c r="J31" s="20">
        <v>10</v>
      </c>
      <c r="K31" s="20">
        <v>11</v>
      </c>
    </row>
    <row r="32" spans="1:13" ht="14.4" customHeight="1" thickBot="1" x14ac:dyDescent="0.35">
      <c r="A32" s="19"/>
      <c r="B32" s="20"/>
      <c r="C32" s="20"/>
      <c r="D32" s="20"/>
      <c r="E32" s="20"/>
      <c r="F32" s="20"/>
      <c r="G32" s="20"/>
      <c r="H32" s="20"/>
      <c r="I32" s="20"/>
      <c r="J32" s="20"/>
      <c r="K32" s="20"/>
    </row>
    <row r="33" spans="1:14" ht="55.2" customHeight="1" thickBot="1" x14ac:dyDescent="0.4">
      <c r="A33" s="19"/>
      <c r="B33" s="21" t="s">
        <v>47</v>
      </c>
      <c r="C33" s="22">
        <v>43545220</v>
      </c>
      <c r="D33" s="22">
        <v>25365245</v>
      </c>
      <c r="E33" s="22">
        <f>SUM(C33:D33)</f>
        <v>68910465</v>
      </c>
      <c r="F33" s="22">
        <f>F35-F34</f>
        <v>41858363</v>
      </c>
      <c r="G33" s="22">
        <f>G35-G34</f>
        <v>25365244</v>
      </c>
      <c r="H33" s="22">
        <f>F33+G33</f>
        <v>67223607</v>
      </c>
      <c r="I33" s="22">
        <f>F33-C33</f>
        <v>-1686857</v>
      </c>
      <c r="J33" s="22">
        <f t="shared" ref="J33" si="0">G33-D33</f>
        <v>-1</v>
      </c>
      <c r="K33" s="22">
        <f>H33-E33</f>
        <v>-1686858</v>
      </c>
      <c r="N33" s="16"/>
    </row>
    <row r="34" spans="1:14" ht="94.95" customHeight="1" thickBot="1" x14ac:dyDescent="0.4">
      <c r="A34" s="23"/>
      <c r="B34" s="24" t="s">
        <v>48</v>
      </c>
      <c r="C34" s="25">
        <v>1770000</v>
      </c>
      <c r="D34" s="25">
        <v>23697140</v>
      </c>
      <c r="E34" s="25">
        <f>C34+D34</f>
        <v>25467140</v>
      </c>
      <c r="F34" s="25">
        <v>1769994</v>
      </c>
      <c r="G34" s="25">
        <v>23019960</v>
      </c>
      <c r="H34" s="25">
        <f>F34+G34</f>
        <v>24789954</v>
      </c>
      <c r="I34" s="25">
        <f>F34-C34</f>
        <v>-6</v>
      </c>
      <c r="J34" s="25">
        <f>G34-D34</f>
        <v>-677180</v>
      </c>
      <c r="K34" s="25">
        <f>I34+J34</f>
        <v>-677186</v>
      </c>
      <c r="N34" s="16"/>
    </row>
    <row r="35" spans="1:14" ht="18.600000000000001" thickBot="1" x14ac:dyDescent="0.4">
      <c r="A35" s="19"/>
      <c r="B35" s="20" t="s">
        <v>49</v>
      </c>
      <c r="C35" s="22">
        <f>C33+C34</f>
        <v>45315220</v>
      </c>
      <c r="D35" s="22">
        <v>49062385</v>
      </c>
      <c r="E35" s="22">
        <f>E33+E34</f>
        <v>94377605</v>
      </c>
      <c r="F35" s="22">
        <v>43628357</v>
      </c>
      <c r="G35" s="22">
        <v>48385204</v>
      </c>
      <c r="H35" s="22">
        <f t="shared" ref="H35:I35" si="1">H33+H34</f>
        <v>92013561</v>
      </c>
      <c r="I35" s="22">
        <f t="shared" si="1"/>
        <v>-1686863</v>
      </c>
      <c r="J35" s="22">
        <f>G35-D35</f>
        <v>-677181</v>
      </c>
      <c r="K35" s="22">
        <f t="shared" ref="K35" si="2">K33+K34</f>
        <v>-2364044</v>
      </c>
      <c r="N35" s="26"/>
    </row>
    <row r="36" spans="1:14" ht="113.4" customHeight="1" thickBot="1" x14ac:dyDescent="0.35">
      <c r="A36" s="105" t="s">
        <v>111</v>
      </c>
      <c r="B36" s="106"/>
      <c r="C36" s="106"/>
      <c r="D36" s="106"/>
      <c r="E36" s="106"/>
      <c r="F36" s="106"/>
      <c r="G36" s="106"/>
      <c r="H36" s="106"/>
      <c r="I36" s="106"/>
      <c r="J36" s="106"/>
      <c r="K36" s="107"/>
    </row>
    <row r="37" spans="1:14" ht="6.6" customHeight="1" x14ac:dyDescent="0.35">
      <c r="A37" s="15"/>
      <c r="B37" s="16"/>
    </row>
    <row r="38" spans="1:14" ht="14.4" customHeight="1" x14ac:dyDescent="0.3">
      <c r="A38" s="86" t="s">
        <v>50</v>
      </c>
      <c r="B38" s="86"/>
      <c r="C38" s="86"/>
      <c r="D38" s="86"/>
      <c r="E38" s="86"/>
      <c r="F38" s="86"/>
      <c r="G38" s="86"/>
      <c r="H38" s="86"/>
      <c r="I38" s="86"/>
      <c r="J38" s="86"/>
      <c r="K38" s="86"/>
    </row>
    <row r="39" spans="1:14" ht="12.6" customHeight="1" thickBot="1" x14ac:dyDescent="0.35">
      <c r="A39" s="15"/>
      <c r="K39" s="17" t="s">
        <v>37</v>
      </c>
    </row>
    <row r="40" spans="1:14" ht="28.2" customHeight="1" thickBot="1" x14ac:dyDescent="0.35">
      <c r="A40" s="100" t="s">
        <v>27</v>
      </c>
      <c r="B40" s="100" t="s">
        <v>51</v>
      </c>
      <c r="C40" s="102" t="s">
        <v>40</v>
      </c>
      <c r="D40" s="103"/>
      <c r="E40" s="103"/>
      <c r="F40" s="102" t="s">
        <v>41</v>
      </c>
      <c r="G40" s="103"/>
      <c r="H40" s="104"/>
      <c r="I40" s="103" t="s">
        <v>42</v>
      </c>
      <c r="J40" s="103"/>
      <c r="K40" s="104"/>
    </row>
    <row r="41" spans="1:14" ht="31.8" thickBot="1" x14ac:dyDescent="0.35">
      <c r="A41" s="101"/>
      <c r="B41" s="101"/>
      <c r="C41" s="20" t="s">
        <v>44</v>
      </c>
      <c r="D41" s="20" t="s">
        <v>45</v>
      </c>
      <c r="E41" s="27" t="s">
        <v>46</v>
      </c>
      <c r="F41" s="19" t="s">
        <v>44</v>
      </c>
      <c r="G41" s="20" t="s">
        <v>45</v>
      </c>
      <c r="H41" s="20" t="s">
        <v>46</v>
      </c>
      <c r="I41" s="20" t="s">
        <v>44</v>
      </c>
      <c r="J41" s="20" t="s">
        <v>45</v>
      </c>
      <c r="K41" s="20" t="s">
        <v>46</v>
      </c>
    </row>
    <row r="42" spans="1:14" ht="16.2" thickBot="1" x14ac:dyDescent="0.35">
      <c r="A42" s="19">
        <v>1</v>
      </c>
      <c r="B42" s="20">
        <v>2</v>
      </c>
      <c r="C42" s="28">
        <v>3</v>
      </c>
      <c r="D42" s="28">
        <v>4</v>
      </c>
      <c r="E42" s="29">
        <v>5</v>
      </c>
      <c r="F42" s="30">
        <v>6</v>
      </c>
      <c r="G42" s="28">
        <v>7</v>
      </c>
      <c r="H42" s="28">
        <v>8</v>
      </c>
      <c r="I42" s="20">
        <v>9</v>
      </c>
      <c r="J42" s="20">
        <v>10</v>
      </c>
      <c r="K42" s="20">
        <v>11</v>
      </c>
    </row>
    <row r="43" spans="1:14" ht="91.2" customHeight="1" x14ac:dyDescent="0.3">
      <c r="A43" s="18">
        <v>1</v>
      </c>
      <c r="B43" s="31" t="s">
        <v>52</v>
      </c>
      <c r="C43" s="32">
        <v>45152296</v>
      </c>
      <c r="D43" s="33">
        <v>49015664</v>
      </c>
      <c r="E43" s="34">
        <f>C43+D43</f>
        <v>94167960</v>
      </c>
      <c r="F43" s="35">
        <v>43465678</v>
      </c>
      <c r="G43" s="33">
        <v>48338484.020000003</v>
      </c>
      <c r="H43" s="34">
        <f>F43+G43</f>
        <v>91804162.020000011</v>
      </c>
      <c r="I43" s="32">
        <f>F43-C43</f>
        <v>-1686618</v>
      </c>
      <c r="J43" s="33">
        <f t="shared" ref="J43:K45" si="3">G43-D43</f>
        <v>-677179.97999999672</v>
      </c>
      <c r="K43" s="34">
        <f t="shared" si="3"/>
        <v>-2363797.9799999893</v>
      </c>
    </row>
    <row r="44" spans="1:14" ht="73.95" customHeight="1" x14ac:dyDescent="0.3">
      <c r="A44" s="36">
        <v>2</v>
      </c>
      <c r="B44" s="37" t="s">
        <v>53</v>
      </c>
      <c r="C44" s="38">
        <v>117924</v>
      </c>
      <c r="D44" s="39">
        <v>46721</v>
      </c>
      <c r="E44" s="40">
        <f>C44+D44</f>
        <v>164645</v>
      </c>
      <c r="F44" s="41">
        <v>117679</v>
      </c>
      <c r="G44" s="39">
        <v>46720</v>
      </c>
      <c r="H44" s="40">
        <f t="shared" ref="H44:H45" si="4">F44+G44</f>
        <v>164399</v>
      </c>
      <c r="I44" s="38">
        <f t="shared" ref="I44:I45" si="5">F44-C44</f>
        <v>-245</v>
      </c>
      <c r="J44" s="39">
        <f t="shared" si="3"/>
        <v>-1</v>
      </c>
      <c r="K44" s="40">
        <f t="shared" si="3"/>
        <v>-246</v>
      </c>
    </row>
    <row r="45" spans="1:14" ht="126" customHeight="1" thickBot="1" x14ac:dyDescent="0.35">
      <c r="A45" s="42">
        <v>3</v>
      </c>
      <c r="B45" s="43" t="s">
        <v>54</v>
      </c>
      <c r="C45" s="44">
        <v>45000</v>
      </c>
      <c r="D45" s="45">
        <v>0</v>
      </c>
      <c r="E45" s="46">
        <f>C45+D45</f>
        <v>45000</v>
      </c>
      <c r="F45" s="47">
        <v>45000</v>
      </c>
      <c r="G45" s="45">
        <v>0</v>
      </c>
      <c r="H45" s="46">
        <f t="shared" si="4"/>
        <v>45000</v>
      </c>
      <c r="I45" s="44">
        <f t="shared" si="5"/>
        <v>0</v>
      </c>
      <c r="J45" s="45">
        <f t="shared" si="3"/>
        <v>0</v>
      </c>
      <c r="K45" s="46">
        <f t="shared" si="3"/>
        <v>0</v>
      </c>
    </row>
    <row r="46" spans="1:14" ht="16.2" thickBot="1" x14ac:dyDescent="0.35">
      <c r="A46" s="12"/>
      <c r="B46" s="48" t="s">
        <v>49</v>
      </c>
      <c r="C46" s="49">
        <f>C43+C44+C45</f>
        <v>45315220</v>
      </c>
      <c r="D46" s="50">
        <f t="shared" ref="D46:H46" si="6">D43+D44+D45</f>
        <v>49062385</v>
      </c>
      <c r="E46" s="51">
        <f t="shared" si="6"/>
        <v>94377605</v>
      </c>
      <c r="F46" s="52">
        <f t="shared" si="6"/>
        <v>43628357</v>
      </c>
      <c r="G46" s="53">
        <f t="shared" si="6"/>
        <v>48385204.020000003</v>
      </c>
      <c r="H46" s="54">
        <f t="shared" si="6"/>
        <v>92013561.020000011</v>
      </c>
      <c r="I46" s="55">
        <f>SUM(I43:I45)</f>
        <v>-1686863</v>
      </c>
      <c r="J46" s="53">
        <f>SUM(J43:J45)</f>
        <v>-677180.97999999672</v>
      </c>
      <c r="K46" s="54">
        <f>SUM(K43:K45)</f>
        <v>-2364043.9799999893</v>
      </c>
    </row>
    <row r="47" spans="1:14" ht="9" customHeight="1" x14ac:dyDescent="0.3">
      <c r="A47" s="15"/>
    </row>
    <row r="48" spans="1:14" ht="9" customHeight="1" x14ac:dyDescent="0.3">
      <c r="A48" s="15"/>
    </row>
    <row r="49" spans="1:13" ht="9" customHeight="1" x14ac:dyDescent="0.3">
      <c r="A49" s="15"/>
    </row>
    <row r="50" spans="1:13" ht="9" customHeight="1" x14ac:dyDescent="0.3">
      <c r="A50" s="15"/>
    </row>
    <row r="51" spans="1:13" ht="9" customHeight="1" x14ac:dyDescent="0.3">
      <c r="A51" s="15"/>
    </row>
    <row r="52" spans="1:13" ht="9" customHeight="1" x14ac:dyDescent="0.3">
      <c r="A52" s="15"/>
    </row>
    <row r="53" spans="1:13" ht="9" customHeight="1" x14ac:dyDescent="0.3">
      <c r="A53" s="15"/>
    </row>
    <row r="54" spans="1:13" ht="17.399999999999999" customHeight="1" thickBot="1" x14ac:dyDescent="0.35">
      <c r="A54" s="86" t="s">
        <v>55</v>
      </c>
      <c r="B54" s="86"/>
      <c r="C54" s="86"/>
      <c r="D54" s="86"/>
      <c r="E54" s="86"/>
      <c r="F54" s="86"/>
      <c r="G54" s="86"/>
      <c r="H54" s="86"/>
      <c r="I54" s="86"/>
      <c r="J54" s="86"/>
      <c r="K54" s="86"/>
      <c r="L54" s="86"/>
    </row>
    <row r="55" spans="1:13" ht="40.200000000000003" customHeight="1" thickBot="1" x14ac:dyDescent="0.35">
      <c r="A55" s="108" t="s">
        <v>27</v>
      </c>
      <c r="B55" s="108" t="s">
        <v>56</v>
      </c>
      <c r="C55" s="108" t="s">
        <v>57</v>
      </c>
      <c r="D55" s="108" t="s">
        <v>58</v>
      </c>
      <c r="E55" s="110" t="s">
        <v>40</v>
      </c>
      <c r="F55" s="111"/>
      <c r="G55" s="112"/>
      <c r="H55" s="110" t="s">
        <v>59</v>
      </c>
      <c r="I55" s="111"/>
      <c r="J55" s="112"/>
      <c r="K55" s="110" t="s">
        <v>42</v>
      </c>
      <c r="L55" s="111"/>
      <c r="M55" s="112"/>
    </row>
    <row r="56" spans="1:13" ht="25.95" customHeight="1" thickBot="1" x14ac:dyDescent="0.35">
      <c r="A56" s="109"/>
      <c r="B56" s="109"/>
      <c r="C56" s="109"/>
      <c r="D56" s="109"/>
      <c r="E56" s="21" t="s">
        <v>44</v>
      </c>
      <c r="F56" s="21" t="s">
        <v>45</v>
      </c>
      <c r="G56" s="21" t="s">
        <v>46</v>
      </c>
      <c r="H56" s="21" t="s">
        <v>44</v>
      </c>
      <c r="I56" s="21" t="s">
        <v>45</v>
      </c>
      <c r="J56" s="21" t="s">
        <v>46</v>
      </c>
      <c r="K56" s="21" t="s">
        <v>44</v>
      </c>
      <c r="L56" s="21" t="s">
        <v>45</v>
      </c>
      <c r="M56" s="21" t="s">
        <v>46</v>
      </c>
    </row>
    <row r="57" spans="1:13" ht="15" thickBot="1" x14ac:dyDescent="0.35">
      <c r="A57" s="56">
        <v>1</v>
      </c>
      <c r="B57" s="21">
        <v>2</v>
      </c>
      <c r="C57" s="21">
        <v>3</v>
      </c>
      <c r="D57" s="21">
        <v>4</v>
      </c>
      <c r="E57" s="21">
        <v>5</v>
      </c>
      <c r="F57" s="21">
        <v>6</v>
      </c>
      <c r="G57" s="21">
        <v>7</v>
      </c>
      <c r="H57" s="21">
        <v>8</v>
      </c>
      <c r="I57" s="21">
        <v>9</v>
      </c>
      <c r="J57" s="21">
        <v>10</v>
      </c>
      <c r="K57" s="21">
        <v>11</v>
      </c>
      <c r="L57" s="21">
        <v>12</v>
      </c>
      <c r="M57" s="21">
        <v>13</v>
      </c>
    </row>
    <row r="58" spans="1:13" s="60" customFormat="1" ht="15" thickBot="1" x14ac:dyDescent="0.35">
      <c r="A58" s="57">
        <v>1</v>
      </c>
      <c r="B58" s="58" t="s">
        <v>60</v>
      </c>
      <c r="C58" s="59"/>
      <c r="D58" s="59"/>
      <c r="E58" s="59"/>
      <c r="F58" s="59"/>
      <c r="G58" s="59"/>
      <c r="H58" s="59"/>
      <c r="I58" s="59"/>
      <c r="J58" s="59"/>
      <c r="K58" s="59"/>
      <c r="L58" s="59"/>
      <c r="M58" s="59"/>
    </row>
    <row r="59" spans="1:13" s="60" customFormat="1" ht="25.2" customHeight="1" thickBot="1" x14ac:dyDescent="0.35">
      <c r="A59" s="57"/>
      <c r="B59" s="61" t="s">
        <v>61</v>
      </c>
      <c r="C59" s="59" t="s">
        <v>62</v>
      </c>
      <c r="D59" s="113" t="s">
        <v>63</v>
      </c>
      <c r="E59" s="62">
        <v>3</v>
      </c>
      <c r="F59" s="59">
        <v>3</v>
      </c>
      <c r="G59" s="59">
        <v>3</v>
      </c>
      <c r="H59" s="59">
        <v>3</v>
      </c>
      <c r="I59" s="59">
        <v>3</v>
      </c>
      <c r="J59" s="59">
        <v>3</v>
      </c>
      <c r="K59" s="59">
        <v>0</v>
      </c>
      <c r="L59" s="59">
        <v>0</v>
      </c>
      <c r="M59" s="59">
        <v>0</v>
      </c>
    </row>
    <row r="60" spans="1:13" s="60" customFormat="1" ht="15" thickBot="1" x14ac:dyDescent="0.35">
      <c r="A60" s="57"/>
      <c r="B60" s="63" t="s">
        <v>64</v>
      </c>
      <c r="C60" s="62" t="s">
        <v>62</v>
      </c>
      <c r="D60" s="114"/>
      <c r="E60" s="57">
        <v>27.75</v>
      </c>
      <c r="F60" s="59"/>
      <c r="G60" s="59">
        <f>E60+F60</f>
        <v>27.75</v>
      </c>
      <c r="H60" s="59">
        <v>27.75</v>
      </c>
      <c r="I60" s="59"/>
      <c r="J60" s="59">
        <f>H60+I60</f>
        <v>27.75</v>
      </c>
      <c r="K60" s="59">
        <f>H60-E60</f>
        <v>0</v>
      </c>
      <c r="L60" s="59">
        <f t="shared" ref="L60:M61" si="7">I60-F60</f>
        <v>0</v>
      </c>
      <c r="M60" s="59">
        <f t="shared" si="7"/>
        <v>0</v>
      </c>
    </row>
    <row r="61" spans="1:13" s="60" customFormat="1" ht="15" thickBot="1" x14ac:dyDescent="0.35">
      <c r="A61" s="57"/>
      <c r="B61" s="64" t="s">
        <v>65</v>
      </c>
      <c r="C61" s="59" t="s">
        <v>62</v>
      </c>
      <c r="D61" s="114"/>
      <c r="E61" s="57">
        <v>9.25</v>
      </c>
      <c r="F61" s="59"/>
      <c r="G61" s="59">
        <f t="shared" ref="G61:G63" si="8">E61+F61</f>
        <v>9.25</v>
      </c>
      <c r="H61" s="59">
        <v>9.25</v>
      </c>
      <c r="I61" s="59"/>
      <c r="J61" s="59">
        <f t="shared" ref="J61:J63" si="9">H61+I61</f>
        <v>9.25</v>
      </c>
      <c r="K61" s="59">
        <f>H61-E61</f>
        <v>0</v>
      </c>
      <c r="L61" s="59">
        <v>0</v>
      </c>
      <c r="M61" s="59">
        <f t="shared" si="7"/>
        <v>0</v>
      </c>
    </row>
    <row r="62" spans="1:13" s="60" customFormat="1" ht="28.8" thickBot="1" x14ac:dyDescent="0.35">
      <c r="A62" s="57"/>
      <c r="B62" s="61" t="s">
        <v>66</v>
      </c>
      <c r="C62" s="59" t="s">
        <v>62</v>
      </c>
      <c r="D62" s="114"/>
      <c r="E62" s="57">
        <v>1150</v>
      </c>
      <c r="F62" s="59"/>
      <c r="G62" s="59">
        <f t="shared" si="8"/>
        <v>1150</v>
      </c>
      <c r="H62" s="59">
        <v>1125</v>
      </c>
      <c r="I62" s="59"/>
      <c r="J62" s="59">
        <f t="shared" si="9"/>
        <v>1125</v>
      </c>
      <c r="K62" s="59">
        <f>H62-E62</f>
        <v>-25</v>
      </c>
      <c r="L62" s="59">
        <v>0</v>
      </c>
      <c r="M62" s="59">
        <f>K62+L62</f>
        <v>-25</v>
      </c>
    </row>
    <row r="63" spans="1:13" s="60" customFormat="1" ht="28.8" thickBot="1" x14ac:dyDescent="0.35">
      <c r="A63" s="57"/>
      <c r="B63" s="61" t="s">
        <v>67</v>
      </c>
      <c r="C63" s="59" t="s">
        <v>62</v>
      </c>
      <c r="D63" s="115"/>
      <c r="E63" s="57">
        <v>30</v>
      </c>
      <c r="F63" s="59"/>
      <c r="G63" s="59">
        <f t="shared" si="8"/>
        <v>30</v>
      </c>
      <c r="H63" s="59">
        <v>30</v>
      </c>
      <c r="I63" s="59"/>
      <c r="J63" s="59">
        <f t="shared" si="9"/>
        <v>30</v>
      </c>
      <c r="K63" s="59">
        <f>H63-E63</f>
        <v>0</v>
      </c>
      <c r="L63" s="59">
        <v>0</v>
      </c>
      <c r="M63" s="78">
        <f>K63+L63</f>
        <v>0</v>
      </c>
    </row>
    <row r="64" spans="1:13" s="60" customFormat="1" ht="28.2" thickBot="1" x14ac:dyDescent="0.35">
      <c r="A64" s="57"/>
      <c r="B64" s="65" t="s">
        <v>68</v>
      </c>
      <c r="C64" s="59" t="s">
        <v>69</v>
      </c>
      <c r="D64" s="59" t="s">
        <v>70</v>
      </c>
      <c r="E64" s="66"/>
      <c r="F64" s="66">
        <v>25365245</v>
      </c>
      <c r="G64" s="66">
        <f>E64+F64</f>
        <v>25365245</v>
      </c>
      <c r="H64" s="66"/>
      <c r="I64" s="66">
        <v>25365244</v>
      </c>
      <c r="J64" s="73">
        <f t="shared" ref="J64:J65" si="10">SUM(H64:I64)</f>
        <v>25365244</v>
      </c>
      <c r="K64" s="66">
        <f t="shared" ref="K64:M65" si="11">H64-E64</f>
        <v>0</v>
      </c>
      <c r="L64" s="66">
        <f t="shared" si="11"/>
        <v>-1</v>
      </c>
      <c r="M64" s="66">
        <f t="shared" si="11"/>
        <v>-1</v>
      </c>
    </row>
    <row r="65" spans="1:15" s="60" customFormat="1" ht="97.2" thickBot="1" x14ac:dyDescent="0.35">
      <c r="A65" s="57"/>
      <c r="B65" s="65" t="s">
        <v>71</v>
      </c>
      <c r="C65" s="59" t="s">
        <v>69</v>
      </c>
      <c r="D65" s="59" t="s">
        <v>70</v>
      </c>
      <c r="E65" s="66">
        <v>1770000</v>
      </c>
      <c r="F65" s="66">
        <v>23697140</v>
      </c>
      <c r="G65" s="66">
        <f>E65+F65</f>
        <v>25467140</v>
      </c>
      <c r="H65" s="66">
        <v>1769994</v>
      </c>
      <c r="I65" s="66">
        <v>23019960</v>
      </c>
      <c r="J65" s="66">
        <f t="shared" si="10"/>
        <v>24789954</v>
      </c>
      <c r="K65" s="66">
        <f t="shared" si="11"/>
        <v>-6</v>
      </c>
      <c r="L65" s="66">
        <f t="shared" si="11"/>
        <v>-677180</v>
      </c>
      <c r="M65" s="66">
        <f t="shared" si="11"/>
        <v>-677186</v>
      </c>
    </row>
    <row r="66" spans="1:15" s="60" customFormat="1" ht="42" customHeight="1" thickBot="1" x14ac:dyDescent="0.35">
      <c r="A66" s="105" t="s">
        <v>72</v>
      </c>
      <c r="B66" s="106"/>
      <c r="C66" s="106"/>
      <c r="D66" s="106"/>
      <c r="E66" s="106"/>
      <c r="F66" s="106"/>
      <c r="G66" s="106"/>
      <c r="H66" s="106"/>
      <c r="I66" s="106"/>
      <c r="J66" s="106"/>
      <c r="K66" s="106"/>
      <c r="L66" s="106"/>
      <c r="M66" s="107"/>
    </row>
    <row r="67" spans="1:15" s="60" customFormat="1" ht="15" thickBot="1" x14ac:dyDescent="0.35">
      <c r="A67" s="57">
        <v>2</v>
      </c>
      <c r="B67" s="58" t="s">
        <v>73</v>
      </c>
      <c r="C67" s="59"/>
      <c r="D67" s="59"/>
      <c r="E67" s="59"/>
      <c r="F67" s="59"/>
      <c r="G67" s="59"/>
      <c r="H67" s="59"/>
      <c r="I67" s="59"/>
      <c r="J67" s="59"/>
      <c r="K67" s="59"/>
      <c r="L67" s="59"/>
      <c r="M67" s="59"/>
    </row>
    <row r="68" spans="1:15" s="60" customFormat="1" ht="28.2" thickBot="1" x14ac:dyDescent="0.35">
      <c r="A68" s="57"/>
      <c r="B68" s="65" t="s">
        <v>74</v>
      </c>
      <c r="C68" s="59" t="s">
        <v>75</v>
      </c>
      <c r="D68" s="116" t="s">
        <v>63</v>
      </c>
      <c r="E68" s="59">
        <v>393.05</v>
      </c>
      <c r="F68" s="59"/>
      <c r="G68" s="59">
        <f>SUM(E68:F68)</f>
        <v>393.05</v>
      </c>
      <c r="H68" s="59">
        <v>281</v>
      </c>
      <c r="I68" s="59"/>
      <c r="J68" s="59">
        <f>I68+H68</f>
        <v>281</v>
      </c>
      <c r="K68" s="59">
        <f>H68-E68</f>
        <v>-112.05000000000001</v>
      </c>
      <c r="L68" s="59">
        <f t="shared" ref="L68:M70" si="12">I68-F68</f>
        <v>0</v>
      </c>
      <c r="M68" s="59">
        <f t="shared" si="12"/>
        <v>-112.05000000000001</v>
      </c>
      <c r="N68" s="67"/>
    </row>
    <row r="69" spans="1:15" s="60" customFormat="1" ht="70.2" customHeight="1" thickBot="1" x14ac:dyDescent="0.35">
      <c r="A69" s="57"/>
      <c r="B69" s="65" t="s">
        <v>76</v>
      </c>
      <c r="C69" s="59" t="s">
        <v>77</v>
      </c>
      <c r="D69" s="117"/>
      <c r="E69" s="59">
        <v>757.79300000000001</v>
      </c>
      <c r="F69" s="59"/>
      <c r="G69" s="59">
        <f t="shared" ref="G69:G72" si="13">SUM(E69:F69)</f>
        <v>757.79300000000001</v>
      </c>
      <c r="H69" s="59">
        <v>457.233</v>
      </c>
      <c r="I69" s="59"/>
      <c r="J69" s="59">
        <f t="shared" ref="J69:J70" si="14">I69+H69</f>
        <v>457.233</v>
      </c>
      <c r="K69" s="59">
        <f>H69-E69</f>
        <v>-300.56</v>
      </c>
      <c r="L69" s="59">
        <f t="shared" si="12"/>
        <v>0</v>
      </c>
      <c r="M69" s="59">
        <f t="shared" si="12"/>
        <v>-300.56</v>
      </c>
      <c r="N69" s="67"/>
    </row>
    <row r="70" spans="1:15" s="60" customFormat="1" ht="39" customHeight="1" thickBot="1" x14ac:dyDescent="0.35">
      <c r="A70" s="57"/>
      <c r="B70" s="65" t="s">
        <v>78</v>
      </c>
      <c r="C70" s="59" t="s">
        <v>79</v>
      </c>
      <c r="D70" s="68" t="s">
        <v>80</v>
      </c>
      <c r="E70" s="69">
        <v>38800</v>
      </c>
      <c r="F70" s="59"/>
      <c r="G70" s="69">
        <f t="shared" si="13"/>
        <v>38800</v>
      </c>
      <c r="H70" s="69">
        <v>27387</v>
      </c>
      <c r="I70" s="59"/>
      <c r="J70" s="69">
        <f t="shared" si="14"/>
        <v>27387</v>
      </c>
      <c r="K70" s="69">
        <f>H70-E70</f>
        <v>-11413</v>
      </c>
      <c r="L70" s="69">
        <f t="shared" si="12"/>
        <v>0</v>
      </c>
      <c r="M70" s="69">
        <f t="shared" si="12"/>
        <v>-11413</v>
      </c>
      <c r="N70" s="70"/>
    </row>
    <row r="71" spans="1:15" s="60" customFormat="1" ht="26.4" customHeight="1" thickBot="1" x14ac:dyDescent="0.35">
      <c r="A71" s="57"/>
      <c r="B71" s="65" t="s">
        <v>81</v>
      </c>
      <c r="C71" s="59" t="s">
        <v>82</v>
      </c>
      <c r="D71" s="68" t="s">
        <v>70</v>
      </c>
      <c r="E71" s="69"/>
      <c r="F71" s="59">
        <v>13</v>
      </c>
      <c r="G71" s="69">
        <f t="shared" si="13"/>
        <v>13</v>
      </c>
      <c r="H71" s="59"/>
      <c r="I71" s="59">
        <v>13</v>
      </c>
      <c r="J71" s="59">
        <f>H71+I71</f>
        <v>13</v>
      </c>
      <c r="K71" s="69"/>
      <c r="L71" s="69">
        <f>I71-F71</f>
        <v>0</v>
      </c>
      <c r="M71" s="69">
        <f>K71+L71</f>
        <v>0</v>
      </c>
      <c r="N71" s="70"/>
    </row>
    <row r="72" spans="1:15" s="60" customFormat="1" ht="104.4" customHeight="1" thickBot="1" x14ac:dyDescent="0.35">
      <c r="A72" s="57"/>
      <c r="B72" s="65" t="s">
        <v>83</v>
      </c>
      <c r="C72" s="59" t="s">
        <v>82</v>
      </c>
      <c r="D72" s="71" t="s">
        <v>70</v>
      </c>
      <c r="E72" s="69">
        <v>0</v>
      </c>
      <c r="F72" s="59">
        <v>92</v>
      </c>
      <c r="G72" s="69">
        <f t="shared" si="13"/>
        <v>92</v>
      </c>
      <c r="H72" s="59">
        <v>0</v>
      </c>
      <c r="I72" s="59">
        <v>96</v>
      </c>
      <c r="J72" s="59">
        <f>H72+I72</f>
        <v>96</v>
      </c>
      <c r="K72" s="69">
        <v>0</v>
      </c>
      <c r="L72" s="69">
        <f>I72-F72</f>
        <v>4</v>
      </c>
      <c r="M72" s="69">
        <f>K72+L72</f>
        <v>4</v>
      </c>
      <c r="N72" s="70"/>
    </row>
    <row r="73" spans="1:15" s="60" customFormat="1" ht="49.2" customHeight="1" thickBot="1" x14ac:dyDescent="0.35">
      <c r="A73" s="118" t="s">
        <v>84</v>
      </c>
      <c r="B73" s="119"/>
      <c r="C73" s="119"/>
      <c r="D73" s="119"/>
      <c r="E73" s="119"/>
      <c r="F73" s="119"/>
      <c r="G73" s="119"/>
      <c r="H73" s="119"/>
      <c r="I73" s="119"/>
      <c r="J73" s="119"/>
      <c r="K73" s="119"/>
      <c r="L73" s="119"/>
      <c r="M73" s="120"/>
    </row>
    <row r="74" spans="1:15" s="60" customFormat="1" ht="15" thickBot="1" x14ac:dyDescent="0.35">
      <c r="A74" s="57">
        <v>3</v>
      </c>
      <c r="B74" s="58" t="s">
        <v>85</v>
      </c>
      <c r="C74" s="59"/>
      <c r="D74" s="59"/>
      <c r="E74" s="59"/>
      <c r="F74" s="59"/>
      <c r="G74" s="59"/>
      <c r="H74" s="59"/>
      <c r="I74" s="59"/>
      <c r="J74" s="59"/>
      <c r="K74" s="59"/>
      <c r="L74" s="59"/>
      <c r="M74" s="59"/>
    </row>
    <row r="75" spans="1:15" s="60" customFormat="1" ht="30" customHeight="1" thickBot="1" x14ac:dyDescent="0.35">
      <c r="A75" s="57"/>
      <c r="B75" s="65" t="s">
        <v>86</v>
      </c>
      <c r="C75" s="59" t="s">
        <v>87</v>
      </c>
      <c r="D75" s="59" t="s">
        <v>88</v>
      </c>
      <c r="E75" s="59">
        <v>340</v>
      </c>
      <c r="F75" s="59"/>
      <c r="G75" s="59">
        <f>SUM(E75:F75)</f>
        <v>340</v>
      </c>
      <c r="H75" s="59">
        <v>214.5</v>
      </c>
      <c r="I75" s="59"/>
      <c r="J75" s="59">
        <f>H75+I75</f>
        <v>214.5</v>
      </c>
      <c r="K75" s="59">
        <f>H75-E75</f>
        <v>-125.5</v>
      </c>
      <c r="L75" s="59">
        <f t="shared" ref="L75:M76" si="15">I75-F75</f>
        <v>0</v>
      </c>
      <c r="M75" s="59">
        <f t="shared" si="15"/>
        <v>-125.5</v>
      </c>
      <c r="O75" s="67"/>
    </row>
    <row r="76" spans="1:15" s="60" customFormat="1" ht="60.6" thickBot="1" x14ac:dyDescent="0.35">
      <c r="A76" s="57"/>
      <c r="B76" s="65" t="s">
        <v>89</v>
      </c>
      <c r="C76" s="59" t="s">
        <v>87</v>
      </c>
      <c r="D76" s="72" t="s">
        <v>90</v>
      </c>
      <c r="E76" s="59">
        <v>10.1</v>
      </c>
      <c r="F76" s="59"/>
      <c r="G76" s="59">
        <f t="shared" ref="G76:G77" si="16">SUM(E76:F76)</f>
        <v>10.1</v>
      </c>
      <c r="H76" s="73">
        <f>H68*1000/H70</f>
        <v>10.260342498265601</v>
      </c>
      <c r="I76" s="59"/>
      <c r="J76" s="73">
        <f>J68*1000/J70</f>
        <v>10.260342498265601</v>
      </c>
      <c r="K76" s="73">
        <f>H76-E76</f>
        <v>0.16034249826560121</v>
      </c>
      <c r="L76" s="73">
        <f t="shared" si="15"/>
        <v>0</v>
      </c>
      <c r="M76" s="73">
        <f t="shared" si="15"/>
        <v>0.16034249826560121</v>
      </c>
      <c r="N76" s="70"/>
    </row>
    <row r="77" spans="1:15" s="60" customFormat="1" ht="34.200000000000003" customHeight="1" thickBot="1" x14ac:dyDescent="0.35">
      <c r="A77" s="57"/>
      <c r="B77" s="65" t="s">
        <v>91</v>
      </c>
      <c r="C77" s="59" t="s">
        <v>69</v>
      </c>
      <c r="D77" s="59" t="s">
        <v>92</v>
      </c>
      <c r="E77" s="66"/>
      <c r="F77" s="66">
        <f>F64/F71</f>
        <v>1951172.6923076923</v>
      </c>
      <c r="G77" s="66">
        <f t="shared" si="16"/>
        <v>1951172.6923076923</v>
      </c>
      <c r="H77" s="59"/>
      <c r="I77" s="66">
        <f>I64/I71</f>
        <v>1951172.6153846155</v>
      </c>
      <c r="J77" s="66">
        <f>I77+H77</f>
        <v>1951172.6153846155</v>
      </c>
      <c r="K77" s="59"/>
      <c r="L77" s="73">
        <f>I77-F77</f>
        <v>-7.6923076761886477E-2</v>
      </c>
      <c r="M77" s="73">
        <f>J77-G77</f>
        <v>-7.6923076761886477E-2</v>
      </c>
    </row>
    <row r="78" spans="1:15" s="60" customFormat="1" ht="119.4" customHeight="1" thickBot="1" x14ac:dyDescent="0.35">
      <c r="A78" s="57"/>
      <c r="B78" s="65" t="s">
        <v>93</v>
      </c>
      <c r="C78" s="59" t="s">
        <v>69</v>
      </c>
      <c r="D78" s="59" t="s">
        <v>92</v>
      </c>
      <c r="E78" s="66"/>
      <c r="F78" s="66">
        <v>257578</v>
      </c>
      <c r="G78" s="66">
        <f>SUM(E78:F78)</f>
        <v>257578</v>
      </c>
      <c r="H78" s="59">
        <v>0</v>
      </c>
      <c r="I78" s="69">
        <f>I65/I72</f>
        <v>239791.25</v>
      </c>
      <c r="J78" s="69">
        <f>I78+H78</f>
        <v>239791.25</v>
      </c>
      <c r="K78" s="66">
        <f>H78-E78</f>
        <v>0</v>
      </c>
      <c r="L78" s="69">
        <f>I78-F78</f>
        <v>-17786.75</v>
      </c>
      <c r="M78" s="69">
        <f>J78-G78</f>
        <v>-17786.75</v>
      </c>
    </row>
    <row r="79" spans="1:15" s="60" customFormat="1" ht="48" customHeight="1" thickBot="1" x14ac:dyDescent="0.35">
      <c r="A79" s="105" t="s">
        <v>103</v>
      </c>
      <c r="B79" s="106"/>
      <c r="C79" s="106"/>
      <c r="D79" s="106"/>
      <c r="E79" s="106"/>
      <c r="F79" s="106"/>
      <c r="G79" s="106"/>
      <c r="H79" s="106"/>
      <c r="I79" s="106"/>
      <c r="J79" s="106"/>
      <c r="K79" s="106"/>
      <c r="L79" s="106"/>
      <c r="M79" s="107"/>
    </row>
    <row r="80" spans="1:15" s="60" customFormat="1" ht="15" thickBot="1" x14ac:dyDescent="0.35">
      <c r="A80" s="57">
        <v>4</v>
      </c>
      <c r="B80" s="58" t="s">
        <v>94</v>
      </c>
      <c r="C80" s="59"/>
      <c r="D80" s="59"/>
      <c r="E80" s="59"/>
      <c r="F80" s="59"/>
      <c r="G80" s="59"/>
      <c r="H80" s="59"/>
      <c r="I80" s="59"/>
      <c r="J80" s="59"/>
      <c r="K80" s="59"/>
      <c r="L80" s="59"/>
      <c r="M80" s="59"/>
    </row>
    <row r="81" spans="1:13" s="60" customFormat="1" ht="46.95" customHeight="1" thickBot="1" x14ac:dyDescent="0.35">
      <c r="A81" s="57"/>
      <c r="B81" s="65" t="s">
        <v>95</v>
      </c>
      <c r="C81" s="59" t="s">
        <v>96</v>
      </c>
      <c r="D81" s="59" t="s">
        <v>97</v>
      </c>
      <c r="E81" s="59"/>
      <c r="F81" s="59">
        <v>100</v>
      </c>
      <c r="G81" s="59">
        <v>100</v>
      </c>
      <c r="H81" s="59"/>
      <c r="I81" s="59">
        <v>100</v>
      </c>
      <c r="J81" s="59">
        <v>100</v>
      </c>
      <c r="K81" s="59"/>
      <c r="L81" s="59">
        <f>I81-F81</f>
        <v>0</v>
      </c>
      <c r="M81" s="59">
        <v>0</v>
      </c>
    </row>
    <row r="82" spans="1:13" s="60" customFormat="1" ht="124.8" thickBot="1" x14ac:dyDescent="0.35">
      <c r="A82" s="57"/>
      <c r="B82" s="65" t="s">
        <v>98</v>
      </c>
      <c r="C82" s="59" t="s">
        <v>96</v>
      </c>
      <c r="D82" s="59" t="s">
        <v>97</v>
      </c>
      <c r="E82" s="59"/>
      <c r="F82" s="59">
        <v>100</v>
      </c>
      <c r="G82" s="59">
        <v>100</v>
      </c>
      <c r="H82" s="59"/>
      <c r="I82" s="59">
        <v>104.3</v>
      </c>
      <c r="J82" s="59">
        <f>H82+I82</f>
        <v>104.3</v>
      </c>
      <c r="K82" s="59">
        <v>0</v>
      </c>
      <c r="L82" s="59">
        <f>I82-F82</f>
        <v>4.2999999999999972</v>
      </c>
      <c r="M82" s="59">
        <v>4.3</v>
      </c>
    </row>
    <row r="83" spans="1:13" ht="20.399999999999999" customHeight="1" thickBot="1" x14ac:dyDescent="0.35">
      <c r="A83" s="105" t="s">
        <v>99</v>
      </c>
      <c r="B83" s="106"/>
      <c r="C83" s="106"/>
      <c r="D83" s="106"/>
      <c r="E83" s="106"/>
      <c r="F83" s="106"/>
      <c r="G83" s="106"/>
      <c r="H83" s="106"/>
      <c r="I83" s="106"/>
      <c r="J83" s="106"/>
      <c r="K83" s="106"/>
      <c r="L83" s="106"/>
      <c r="M83" s="107"/>
    </row>
    <row r="84" spans="1:13" ht="63" customHeight="1" thickBot="1" x14ac:dyDescent="0.35">
      <c r="A84" s="105" t="s">
        <v>100</v>
      </c>
      <c r="B84" s="106"/>
      <c r="C84" s="106"/>
      <c r="D84" s="106"/>
      <c r="E84" s="106"/>
      <c r="F84" s="106"/>
      <c r="G84" s="106"/>
      <c r="H84" s="106"/>
      <c r="I84" s="106"/>
      <c r="J84" s="106"/>
      <c r="K84" s="106"/>
      <c r="L84" s="106"/>
      <c r="M84" s="107"/>
    </row>
    <row r="85" spans="1:13" ht="286.95" customHeight="1" x14ac:dyDescent="0.3">
      <c r="A85" s="124" t="s">
        <v>101</v>
      </c>
      <c r="B85" s="124"/>
      <c r="C85" s="124"/>
      <c r="D85" s="124"/>
      <c r="E85" s="124"/>
      <c r="F85" s="124"/>
      <c r="G85" s="124"/>
      <c r="H85" s="124"/>
      <c r="I85" s="124"/>
      <c r="J85" s="124"/>
      <c r="K85" s="124"/>
      <c r="L85" s="124"/>
      <c r="M85" s="124"/>
    </row>
    <row r="86" spans="1:13" ht="117.6" customHeight="1" x14ac:dyDescent="0.3">
      <c r="A86" s="125" t="s">
        <v>102</v>
      </c>
      <c r="B86" s="125"/>
      <c r="C86" s="125"/>
      <c r="D86" s="125"/>
      <c r="E86" s="125"/>
      <c r="F86" s="125"/>
      <c r="G86" s="125"/>
      <c r="H86" s="125"/>
      <c r="I86" s="125"/>
      <c r="J86" s="125"/>
      <c r="K86" s="125"/>
      <c r="L86" s="125"/>
      <c r="M86" s="125"/>
    </row>
    <row r="87" spans="1:13" ht="6.6" customHeight="1" x14ac:dyDescent="0.3">
      <c r="A87" s="1" t="s">
        <v>103</v>
      </c>
      <c r="H87" s="74"/>
    </row>
    <row r="88" spans="1:13" ht="22.95" customHeight="1" x14ac:dyDescent="0.3">
      <c r="A88" s="126" t="s">
        <v>104</v>
      </c>
      <c r="B88" s="126"/>
      <c r="C88" s="126"/>
      <c r="D88" s="126"/>
      <c r="E88" s="126"/>
      <c r="F88" s="126"/>
      <c r="G88" s="126"/>
      <c r="H88" s="126"/>
      <c r="I88" s="126"/>
      <c r="J88" s="126"/>
      <c r="K88" s="126"/>
      <c r="L88" s="126"/>
      <c r="M88" s="126"/>
    </row>
    <row r="89" spans="1:13" ht="18" customHeight="1" x14ac:dyDescent="0.3">
      <c r="B89" s="127" t="s">
        <v>105</v>
      </c>
      <c r="C89" s="127"/>
      <c r="D89" s="127"/>
      <c r="E89" s="127"/>
      <c r="F89" s="127"/>
      <c r="G89" s="75"/>
      <c r="J89" s="123" t="s">
        <v>106</v>
      </c>
      <c r="K89" s="123"/>
    </row>
    <row r="90" spans="1:13" ht="12.6" customHeight="1" x14ac:dyDescent="0.3">
      <c r="B90" s="76"/>
      <c r="G90" s="77" t="s">
        <v>107</v>
      </c>
      <c r="J90" s="121" t="s">
        <v>108</v>
      </c>
      <c r="K90" s="121"/>
    </row>
    <row r="91" spans="1:13" x14ac:dyDescent="0.3">
      <c r="B91" s="122" t="s">
        <v>109</v>
      </c>
      <c r="C91" s="122"/>
      <c r="G91" s="75"/>
      <c r="J91" s="123" t="s">
        <v>110</v>
      </c>
      <c r="K91" s="123"/>
    </row>
    <row r="92" spans="1:13" x14ac:dyDescent="0.3">
      <c r="G92" s="77" t="s">
        <v>107</v>
      </c>
      <c r="J92" s="121" t="s">
        <v>108</v>
      </c>
      <c r="K92" s="121"/>
    </row>
    <row r="93" spans="1:13" x14ac:dyDescent="0.3">
      <c r="B93" s="76"/>
    </row>
    <row r="100" spans="2:2" ht="21" customHeight="1" x14ac:dyDescent="0.35">
      <c r="B100" s="16"/>
    </row>
  </sheetData>
  <mergeCells count="67">
    <mergeCell ref="J90:K90"/>
    <mergeCell ref="B91:C91"/>
    <mergeCell ref="J91:K91"/>
    <mergeCell ref="J92:K92"/>
    <mergeCell ref="A84:M84"/>
    <mergeCell ref="A85:M85"/>
    <mergeCell ref="A86:M86"/>
    <mergeCell ref="A88:M88"/>
    <mergeCell ref="B89:F89"/>
    <mergeCell ref="J89:K89"/>
    <mergeCell ref="A83:M83"/>
    <mergeCell ref="A54:L54"/>
    <mergeCell ref="A55:A56"/>
    <mergeCell ref="B55:B56"/>
    <mergeCell ref="C55:C56"/>
    <mergeCell ref="D55:D56"/>
    <mergeCell ref="E55:G55"/>
    <mergeCell ref="H55:J55"/>
    <mergeCell ref="K55:M55"/>
    <mergeCell ref="D59:D63"/>
    <mergeCell ref="A66:M66"/>
    <mergeCell ref="D68:D69"/>
    <mergeCell ref="A73:M73"/>
    <mergeCell ref="A79:M79"/>
    <mergeCell ref="A36:K36"/>
    <mergeCell ref="A38:K38"/>
    <mergeCell ref="A40:A41"/>
    <mergeCell ref="B40:B41"/>
    <mergeCell ref="C40:E40"/>
    <mergeCell ref="F40:H40"/>
    <mergeCell ref="I40:K40"/>
    <mergeCell ref="B23:M23"/>
    <mergeCell ref="B24:M24"/>
    <mergeCell ref="B25:M25"/>
    <mergeCell ref="A27:L27"/>
    <mergeCell ref="B29:B30"/>
    <mergeCell ref="C29:E29"/>
    <mergeCell ref="F29:H29"/>
    <mergeCell ref="I29:K29"/>
    <mergeCell ref="A22:K22"/>
    <mergeCell ref="A14:A15"/>
    <mergeCell ref="E14:K14"/>
    <mergeCell ref="L14:M14"/>
    <mergeCell ref="E15:K15"/>
    <mergeCell ref="L15:M15"/>
    <mergeCell ref="A16:M16"/>
    <mergeCell ref="B17:M17"/>
    <mergeCell ref="B18:M18"/>
    <mergeCell ref="B19:M19"/>
    <mergeCell ref="A20:K20"/>
    <mergeCell ref="A21:M21"/>
    <mergeCell ref="A10:A11"/>
    <mergeCell ref="C10:K10"/>
    <mergeCell ref="L10:M10"/>
    <mergeCell ref="E11:I11"/>
    <mergeCell ref="L11:M11"/>
    <mergeCell ref="A12:A13"/>
    <mergeCell ref="C12:K12"/>
    <mergeCell ref="L12:M12"/>
    <mergeCell ref="C13:K13"/>
    <mergeCell ref="L13:M13"/>
    <mergeCell ref="C9:L9"/>
    <mergeCell ref="I1:L1"/>
    <mergeCell ref="I2:L2"/>
    <mergeCell ref="I3:L3"/>
    <mergeCell ref="I4:L4"/>
    <mergeCell ref="I6:L6"/>
  </mergeCells>
  <pageMargins left="0.70866141732283472" right="0.70866141732283472" top="0.74803149606299213" bottom="0.74803149606299213" header="0.31496062992125984" footer="0.31496062992125984"/>
  <pageSetup paperSize="9" scale="71" fitToHeight="0" orientation="landscape" horizontalDpi="300" verticalDpi="300" r:id="rId1"/>
  <rowBreaks count="1" manualBreakCount="1">
    <brk id="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звіт паспорта 0712010 за 2021  </vt:lpstr>
      <vt:lpstr>'звіт паспорта 0712010 за 2021  '!Область_печати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2022-09-14T10:03:21Z</cp:lastPrinted>
  <dcterms:created xsi:type="dcterms:W3CDTF">2022-02-22T16:01:54Z</dcterms:created>
  <dcterms:modified xsi:type="dcterms:W3CDTF">2022-09-14T10:35:11Z</dcterms:modified>
</cp:coreProperties>
</file>