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ГАПОЛІС\Виконком ЧМР\2024\Норми споживання теп.енергії\Новий проект\"/>
    </mc:Choice>
  </mc:AlternateContent>
  <bookViews>
    <workbookView xWindow="0" yWindow="0" windowWidth="21570" windowHeight="8145"/>
  </bookViews>
  <sheets>
    <sheet name="Лист1 (2)" sheetId="1" r:id="rId1"/>
  </sheets>
  <definedNames>
    <definedName name="_xlnm._FilterDatabase" localSheetId="0" hidden="1">'Лист1 (2)'!$A$6:$H$76</definedName>
    <definedName name="_xlnm.Print_Titles" localSheetId="0">'Лист1 (2)'!$6:$7</definedName>
  </definedNames>
  <calcPr calcId="162913"/>
</workbook>
</file>

<file path=xl/calcChain.xml><?xml version="1.0" encoding="utf-8"?>
<calcChain xmlns="http://schemas.openxmlformats.org/spreadsheetml/2006/main">
  <c r="F50" i="1" l="1"/>
  <c r="F14" i="1"/>
  <c r="G14" i="1" s="1"/>
  <c r="H14" i="1" s="1"/>
  <c r="F13" i="1"/>
  <c r="G13" i="1" s="1"/>
  <c r="H13" i="1" s="1"/>
  <c r="F51" i="1" l="1"/>
  <c r="F76" i="1" l="1"/>
  <c r="G76" i="1" s="1"/>
  <c r="H76" i="1" s="1"/>
  <c r="I76" i="1" s="1"/>
  <c r="F75" i="1"/>
  <c r="G75" i="1" s="1"/>
  <c r="H75" i="1" s="1"/>
  <c r="I75" i="1" s="1"/>
  <c r="F74" i="1"/>
  <c r="G74" i="1" s="1"/>
  <c r="H74" i="1" s="1"/>
  <c r="I74" i="1" s="1"/>
  <c r="F73" i="1"/>
  <c r="G73" i="1" s="1"/>
  <c r="H73" i="1" s="1"/>
  <c r="I73" i="1" s="1"/>
  <c r="F72" i="1"/>
  <c r="G72" i="1" s="1"/>
  <c r="H72" i="1" s="1"/>
  <c r="I72" i="1" s="1"/>
  <c r="F71" i="1"/>
  <c r="G71" i="1" s="1"/>
  <c r="H71" i="1" s="1"/>
  <c r="I71" i="1" s="1"/>
  <c r="F70" i="1"/>
  <c r="G70" i="1" s="1"/>
  <c r="H70" i="1" s="1"/>
  <c r="I70" i="1" s="1"/>
  <c r="F69" i="1"/>
  <c r="G69" i="1" s="1"/>
  <c r="H69" i="1" s="1"/>
  <c r="I69" i="1" s="1"/>
  <c r="F68" i="1"/>
  <c r="G68" i="1" s="1"/>
  <c r="H68" i="1" s="1"/>
  <c r="I68" i="1" s="1"/>
  <c r="F67" i="1"/>
  <c r="G67" i="1" s="1"/>
  <c r="H67" i="1" s="1"/>
  <c r="I67" i="1" s="1"/>
  <c r="F66" i="1"/>
  <c r="G66" i="1" s="1"/>
  <c r="H66" i="1" s="1"/>
  <c r="I66" i="1" s="1"/>
  <c r="F65" i="1"/>
  <c r="G65" i="1" s="1"/>
  <c r="H65" i="1" s="1"/>
  <c r="I65" i="1" s="1"/>
  <c r="F64" i="1"/>
  <c r="G64" i="1" s="1"/>
  <c r="H64" i="1" s="1"/>
  <c r="I64" i="1" s="1"/>
  <c r="F63" i="1"/>
  <c r="G63" i="1" s="1"/>
  <c r="H63" i="1" s="1"/>
  <c r="I63" i="1" s="1"/>
  <c r="F62" i="1"/>
  <c r="G62" i="1" s="1"/>
  <c r="H62" i="1" s="1"/>
  <c r="I62" i="1" s="1"/>
  <c r="F61" i="1"/>
  <c r="G61" i="1" s="1"/>
  <c r="H61" i="1" s="1"/>
  <c r="I61" i="1" s="1"/>
  <c r="F60" i="1"/>
  <c r="G60" i="1" s="1"/>
  <c r="H60" i="1" s="1"/>
  <c r="I60" i="1" s="1"/>
  <c r="F59" i="1"/>
  <c r="G59" i="1" s="1"/>
  <c r="H59" i="1" s="1"/>
  <c r="I59" i="1" s="1"/>
  <c r="F58" i="1"/>
  <c r="G58" i="1" s="1"/>
  <c r="H58" i="1" s="1"/>
  <c r="I58" i="1" s="1"/>
  <c r="F57" i="1"/>
  <c r="G57" i="1" s="1"/>
  <c r="H57" i="1" s="1"/>
  <c r="I57" i="1" s="1"/>
  <c r="F56" i="1"/>
  <c r="G56" i="1" s="1"/>
  <c r="H56" i="1" s="1"/>
  <c r="I56" i="1" s="1"/>
  <c r="F55" i="1"/>
  <c r="G55" i="1" s="1"/>
  <c r="H55" i="1" s="1"/>
  <c r="I55" i="1" s="1"/>
  <c r="F54" i="1"/>
  <c r="G54" i="1" s="1"/>
  <c r="H54" i="1" s="1"/>
  <c r="I54" i="1" s="1"/>
  <c r="F53" i="1"/>
  <c r="G53" i="1" s="1"/>
  <c r="H53" i="1" s="1"/>
  <c r="I53" i="1" s="1"/>
  <c r="F52" i="1"/>
  <c r="G52" i="1" s="1"/>
  <c r="H52" i="1" s="1"/>
  <c r="I52" i="1" s="1"/>
  <c r="G51" i="1"/>
  <c r="H51" i="1" s="1"/>
  <c r="I51" i="1" s="1"/>
  <c r="G50" i="1"/>
  <c r="H50" i="1" s="1"/>
  <c r="I50" i="1" s="1"/>
  <c r="F49" i="1"/>
  <c r="G49" i="1" s="1"/>
  <c r="F48" i="1"/>
  <c r="G48" i="1" s="1"/>
  <c r="H48" i="1" s="1"/>
  <c r="I48" i="1" s="1"/>
  <c r="F47" i="1"/>
  <c r="G47" i="1" s="1"/>
  <c r="H47" i="1" s="1"/>
  <c r="I47" i="1" s="1"/>
  <c r="F46" i="1"/>
  <c r="G46" i="1" s="1"/>
  <c r="H46" i="1" s="1"/>
  <c r="I46" i="1" s="1"/>
  <c r="F45" i="1"/>
  <c r="G45" i="1" s="1"/>
  <c r="H45" i="1" s="1"/>
  <c r="I45" i="1" s="1"/>
  <c r="F44" i="1"/>
  <c r="G44" i="1" s="1"/>
  <c r="H44" i="1" s="1"/>
  <c r="I44" i="1" s="1"/>
  <c r="F43" i="1"/>
  <c r="G43" i="1" s="1"/>
  <c r="H43" i="1" s="1"/>
  <c r="I43" i="1" s="1"/>
  <c r="F42" i="1"/>
  <c r="G42" i="1" s="1"/>
  <c r="H42" i="1" s="1"/>
  <c r="I42" i="1" s="1"/>
  <c r="F41" i="1"/>
  <c r="G41" i="1" s="1"/>
  <c r="H41" i="1" s="1"/>
  <c r="I41" i="1" s="1"/>
  <c r="F40" i="1"/>
  <c r="G40" i="1" s="1"/>
  <c r="H40" i="1" s="1"/>
  <c r="I40" i="1" s="1"/>
  <c r="F39" i="1"/>
  <c r="G39" i="1" s="1"/>
  <c r="H39" i="1" s="1"/>
  <c r="I39" i="1" s="1"/>
  <c r="F38" i="1"/>
  <c r="G38" i="1" s="1"/>
  <c r="H38" i="1" s="1"/>
  <c r="I38" i="1" s="1"/>
  <c r="F37" i="1"/>
  <c r="G37" i="1" s="1"/>
  <c r="H37" i="1" s="1"/>
  <c r="I37" i="1" s="1"/>
  <c r="F36" i="1"/>
  <c r="G36" i="1" s="1"/>
  <c r="H36" i="1" s="1"/>
  <c r="I36" i="1" s="1"/>
  <c r="F35" i="1"/>
  <c r="G35" i="1" s="1"/>
  <c r="H35" i="1" s="1"/>
  <c r="I35" i="1" s="1"/>
  <c r="F34" i="1"/>
  <c r="G34" i="1" s="1"/>
  <c r="H34" i="1" s="1"/>
  <c r="I34" i="1" s="1"/>
  <c r="F33" i="1"/>
  <c r="G33" i="1" s="1"/>
  <c r="H33" i="1" s="1"/>
  <c r="I33" i="1" s="1"/>
  <c r="F32" i="1"/>
  <c r="G32" i="1" s="1"/>
  <c r="H32" i="1" s="1"/>
  <c r="I32" i="1" s="1"/>
  <c r="F31" i="1"/>
  <c r="G31" i="1" s="1"/>
  <c r="H31" i="1" s="1"/>
  <c r="I31" i="1" s="1"/>
  <c r="F30" i="1"/>
  <c r="G30" i="1" s="1"/>
  <c r="H30" i="1" s="1"/>
  <c r="I30" i="1" s="1"/>
  <c r="F29" i="1"/>
  <c r="G29" i="1" s="1"/>
  <c r="H29" i="1" s="1"/>
  <c r="I29" i="1" s="1"/>
  <c r="F28" i="1"/>
  <c r="G28" i="1" s="1"/>
  <c r="H28" i="1" s="1"/>
  <c r="I28" i="1" s="1"/>
  <c r="F27" i="1"/>
  <c r="G27" i="1" s="1"/>
  <c r="H27" i="1" s="1"/>
  <c r="I27" i="1" s="1"/>
  <c r="F26" i="1"/>
  <c r="G26" i="1" s="1"/>
  <c r="H26" i="1" s="1"/>
  <c r="I26" i="1" s="1"/>
  <c r="F25" i="1"/>
  <c r="G25" i="1" s="1"/>
  <c r="H25" i="1" s="1"/>
  <c r="I25" i="1" s="1"/>
  <c r="F24" i="1"/>
  <c r="G24" i="1" s="1"/>
  <c r="H24" i="1" s="1"/>
  <c r="I24" i="1" s="1"/>
  <c r="F23" i="1"/>
  <c r="G23" i="1" s="1"/>
  <c r="H23" i="1" s="1"/>
  <c r="I23" i="1" s="1"/>
  <c r="F22" i="1"/>
  <c r="G22" i="1" s="1"/>
  <c r="H22" i="1" s="1"/>
  <c r="I22" i="1" s="1"/>
  <c r="F21" i="1"/>
  <c r="G21" i="1" s="1"/>
  <c r="H21" i="1" s="1"/>
  <c r="I21" i="1" s="1"/>
  <c r="F20" i="1"/>
  <c r="G20" i="1" s="1"/>
  <c r="H20" i="1" s="1"/>
  <c r="I20" i="1" s="1"/>
  <c r="F19" i="1"/>
  <c r="G19" i="1" s="1"/>
  <c r="H19" i="1" s="1"/>
  <c r="I19" i="1" s="1"/>
  <c r="F18" i="1"/>
  <c r="G18" i="1" s="1"/>
  <c r="H18" i="1" s="1"/>
  <c r="I18" i="1" s="1"/>
  <c r="F17" i="1"/>
  <c r="G17" i="1" s="1"/>
  <c r="H17" i="1" s="1"/>
  <c r="I17" i="1" s="1"/>
  <c r="F16" i="1"/>
  <c r="G16" i="1" s="1"/>
  <c r="H16" i="1" s="1"/>
  <c r="I16" i="1" s="1"/>
  <c r="F15" i="1"/>
  <c r="G15" i="1" s="1"/>
  <c r="H15" i="1" s="1"/>
  <c r="I15" i="1" s="1"/>
  <c r="I14" i="1"/>
  <c r="I13" i="1"/>
  <c r="F12" i="1"/>
  <c r="G12" i="1" s="1"/>
  <c r="H12" i="1" s="1"/>
  <c r="I12" i="1" s="1"/>
  <c r="F11" i="1"/>
  <c r="G11" i="1" s="1"/>
  <c r="H11" i="1" s="1"/>
  <c r="I11" i="1" s="1"/>
  <c r="F10" i="1"/>
  <c r="G10" i="1" s="1"/>
  <c r="H10" i="1" s="1"/>
  <c r="I10" i="1" s="1"/>
  <c r="F9" i="1"/>
  <c r="G9" i="1" s="1"/>
  <c r="H9" i="1" s="1"/>
  <c r="I9" i="1" s="1"/>
  <c r="F8" i="1"/>
  <c r="G8" i="1" s="1"/>
  <c r="H8" i="1" s="1"/>
  <c r="I8" i="1" s="1"/>
  <c r="H49" i="1" l="1"/>
  <c r="I49" i="1" s="1"/>
</calcChain>
</file>

<file path=xl/sharedStrings.xml><?xml version="1.0" encoding="utf-8"?>
<sst xmlns="http://schemas.openxmlformats.org/spreadsheetml/2006/main" count="116" uniqueCount="110">
  <si>
    <t>К-ть поверхів</t>
  </si>
  <si>
    <t>Темп росту до 0,160</t>
  </si>
  <si>
    <t>будинок 1953 р.,  без ремонту,  норму вже зменшено на 25% від фактичної</t>
  </si>
  <si>
    <t>будинок 1958 р.,  без ремонту,    норму вже зменшено на 20% від фактичної</t>
  </si>
  <si>
    <t>будинок 1964 р.,  високий підвал ,   норму вже зменшено на 15% від фактичної</t>
  </si>
  <si>
    <t>будинок 1939 р., високі стелі, норму вже зменшено на 15% від фактичної</t>
  </si>
  <si>
    <t>будинок 1959 р., є можливість встановлення т/ліч,  норму вже зменшено на 15% від фактичної</t>
  </si>
  <si>
    <t>будинок 1962 р., високі стелі, є високий підвал - фактично 3-й поверх, т/ліч зруйновано (мешканці??), норму вже зменшено на 25% від фактичної</t>
  </si>
  <si>
    <t>будинок 1964 р., по суті - гуртожиток (загальні коридори), т/ліч визнано непридатним за підсумками повірки,      норму вже зменшено на 15% від фактичної</t>
  </si>
  <si>
    <t>будинок 1969 р., т/ліч був,    норму вже зменшено на 20% від фактичної</t>
  </si>
  <si>
    <t>будинок 1964 р., переобладнано з гуртожитку, т/ліч був,   норму вже зменшено на 20% від фактичної</t>
  </si>
  <si>
    <t>нестандартний будинок 1969 р., фактично - прибудова до комплексу службових приміщень пожежної частини, т/ліч на весь комплекс (несправний),  норму вже зменшено на 15% від фактичної</t>
  </si>
  <si>
    <t>будинок 1954 р.,  "сталінка", високі стелі,  т/ліч викрадено,    норму вже зменшено на 15% від фактичної</t>
  </si>
  <si>
    <t>будинок 1959 р., високі стелі, високий підвал - фактично 3-й поверх,   норму вже зменшено на 25% від фактичної</t>
  </si>
  <si>
    <t>1-поверховий будинок (на 1-2 квартири) 1961 р.</t>
  </si>
  <si>
    <t>будинок 1952 р. "сталінка", високі стелі,  т/ліч знищено, викрадено (мешканці??)</t>
  </si>
  <si>
    <t>Примітка</t>
  </si>
  <si>
    <t>будинок 1949 р.,  без ремонту</t>
  </si>
  <si>
    <t>5</t>
  </si>
  <si>
    <t>6</t>
  </si>
  <si>
    <t>7</t>
  </si>
  <si>
    <t>вул. Гонча, 40а</t>
  </si>
  <si>
    <t>пров. Коцюбинського, 4.7</t>
  </si>
  <si>
    <t>вул. Олександра Довженка, 146</t>
  </si>
  <si>
    <t>вул. Гонча, 38А</t>
  </si>
  <si>
    <t>пров. Вокзальний, 11</t>
  </si>
  <si>
    <t>вул. Олександра Мацієвського, 24</t>
  </si>
  <si>
    <t>вул Енергетикiв, 13</t>
  </si>
  <si>
    <t>вул. Енергетикiв, 18</t>
  </si>
  <si>
    <t>вул. Енергетикiв, 8</t>
  </si>
  <si>
    <t>пров. Коцюбинського, 4.6</t>
  </si>
  <si>
    <t>вул. Мстиславська, 24</t>
  </si>
  <si>
    <t>вул. Енергетикiв, 10</t>
  </si>
  <si>
    <t>вул. Енергетикiв, 15</t>
  </si>
  <si>
    <t>вул. Старобiлоуська, 61</t>
  </si>
  <si>
    <t>вул. Енергетикiв, 19</t>
  </si>
  <si>
    <t>вул. Енергетикiв, 17</t>
  </si>
  <si>
    <t>вул. Енергетикiв, 20</t>
  </si>
  <si>
    <t>вул. Енергетикiв, 14</t>
  </si>
  <si>
    <t>вул. Енергетикiв, 12</t>
  </si>
  <si>
    <t>вул. Енергетикiв, 16</t>
  </si>
  <si>
    <t>вул. Шевченка, 3</t>
  </si>
  <si>
    <t>вул. Дмитра Самоквасова, 6</t>
  </si>
  <si>
    <t>вул. Івана Мазепи, 38а</t>
  </si>
  <si>
    <t>вул. Гетьмана Полуботка, 26</t>
  </si>
  <si>
    <t>вул. Христини Алчевської, 3</t>
  </si>
  <si>
    <t>вул. Музична, 12</t>
  </si>
  <si>
    <t>вул. Пантелеймонiвська, 37</t>
  </si>
  <si>
    <t>вул. Текстильникiв, 33</t>
  </si>
  <si>
    <t>вул. П'ятницька, 7</t>
  </si>
  <si>
    <t>вул. Воздвиженська, 14</t>
  </si>
  <si>
    <t>вул. Коцюбинського, 46</t>
  </si>
  <si>
    <t>вул. Текстильникiв, 21</t>
  </si>
  <si>
    <t>вул. Коцюбинського, 75</t>
  </si>
  <si>
    <t>вул. Мстиславська, 18</t>
  </si>
  <si>
    <t>вул. Олександра Мацієвського, 4</t>
  </si>
  <si>
    <t>вул. Олександра Мацієвського, 6</t>
  </si>
  <si>
    <t>вул. Пантелеймонiвська, 35</t>
  </si>
  <si>
    <t>вул. Текстильникiв, 31</t>
  </si>
  <si>
    <t>вул. Енергетикiв, 11</t>
  </si>
  <si>
    <t>вул. Олександра Мацієвського, 3</t>
  </si>
  <si>
    <t>вул. Княжа, 17</t>
  </si>
  <si>
    <t>вул. Олександра Мацієвського, 1</t>
  </si>
  <si>
    <t>вул. Текстильникiв, 19</t>
  </si>
  <si>
    <t>вул. Коцюбинського, 48</t>
  </si>
  <si>
    <t>вул. П'ятницька, 14</t>
  </si>
  <si>
    <t>вул. Музична, 14</t>
  </si>
  <si>
    <t>вул. Попова, 11</t>
  </si>
  <si>
    <t>вул. Олександра Мацієвського, 7</t>
  </si>
  <si>
    <t>вул. Княжа, 21</t>
  </si>
  <si>
    <t>вул. Христини Алчевської, 2</t>
  </si>
  <si>
    <t>вул. Мстиславська, 23</t>
  </si>
  <si>
    <t>вул. Єлецька, 17</t>
  </si>
  <si>
    <t>вул. Коцюбинського, 63</t>
  </si>
  <si>
    <t>вул. Христини Алчевської, 1</t>
  </si>
  <si>
    <t>вул. Старобiлоуська, 14б</t>
  </si>
  <si>
    <t>вул. Миру, 12</t>
  </si>
  <si>
    <t>вул. Музична, 20</t>
  </si>
  <si>
    <t>вул. Старобiлоуська, 49</t>
  </si>
  <si>
    <t>просп. Перемоги, 87</t>
  </si>
  <si>
    <t>вул. Преображенська, 4</t>
  </si>
  <si>
    <t>просп. Перемоги, 81</t>
  </si>
  <si>
    <t>вул. Індустрiальна, 3</t>
  </si>
  <si>
    <t>вул. Борисоглiбська, 2</t>
  </si>
  <si>
    <t>просп. Миру, 22</t>
  </si>
  <si>
    <t>вул. Текстильникiв, 41</t>
  </si>
  <si>
    <t>вул. Жабинського, 18</t>
  </si>
  <si>
    <t>вул. Попова, 13</t>
  </si>
  <si>
    <t>вул. Старобiлоуська, 49а</t>
  </si>
  <si>
    <t>вул. Воздвиженська, 2а</t>
  </si>
  <si>
    <t>Додаток до пояснювальної записки</t>
  </si>
  <si>
    <t>№ з/п</t>
  </si>
  <si>
    <t>Адреса будинку</t>
  </si>
  <si>
    <t>Опалювальна площа, м2</t>
  </si>
  <si>
    <t>Максимальне теплове навантаження будівлі, Гкал/год</t>
  </si>
  <si>
    <r>
      <t>Нормативне теплове навантаже-ння, Гкал/год Q</t>
    </r>
    <r>
      <rPr>
        <b/>
        <vertAlign val="subscript"/>
        <sz val="14"/>
        <color theme="1"/>
        <rFont val="Times New Roman"/>
        <family val="1"/>
        <charset val="204"/>
      </rPr>
      <t>буд.норм</t>
    </r>
  </si>
  <si>
    <r>
      <t>Норма споживання теплової енергії у будівлі протягом опалювального періоду, Гкал/м2, N</t>
    </r>
    <r>
      <rPr>
        <b/>
        <vertAlign val="subscript"/>
        <sz val="14"/>
        <color theme="1"/>
        <rFont val="Times New Roman"/>
        <family val="1"/>
        <charset val="204"/>
      </rPr>
      <t>буд</t>
    </r>
  </si>
  <si>
    <r>
      <t>Кількість теплової енергії за опалюваль-ний період, Гкал, Q</t>
    </r>
    <r>
      <rPr>
        <vertAlign val="subscript"/>
        <sz val="14"/>
        <color theme="1"/>
        <rFont val="Times New Roman"/>
        <family val="1"/>
        <charset val="204"/>
      </rPr>
      <t>буд за оп.пер.норм</t>
    </r>
  </si>
  <si>
    <t xml:space="preserve">            Розрахунок виконано у відповідності до розділу ІІІ Методики розподілу між споживачами спожитих у будівлі комунальних послуг затвердженої наказам Міністерства регіонального розвитку, будівництва та житлово-комунального господарства України 22.11.2028 №315 (у редакції наказу Міністерства розвитку громад та територій України від 28.12.2021 №358).</t>
  </si>
  <si>
    <t>Розрахунок норми споживання послуги з постачання теплової енергії для житлових будівель, в яких відсутні засоби обліку теплової енергії</t>
  </si>
  <si>
    <r>
      <t>Нормативне теплове навантаження (</t>
    </r>
    <r>
      <rPr>
        <b/>
        <sz val="12"/>
        <color rgb="FF333333"/>
        <rFont val="Times New Roman"/>
        <family val="1"/>
        <charset val="204"/>
      </rPr>
      <t>Q</t>
    </r>
    <r>
      <rPr>
        <b/>
        <vertAlign val="subscript"/>
        <sz val="8"/>
        <color rgb="FF333333"/>
        <rFont val="Times New Roman"/>
        <family val="1"/>
        <charset val="204"/>
      </rPr>
      <t>буд.норм</t>
    </r>
    <r>
      <rPr>
        <sz val="12"/>
        <color rgb="FF333333"/>
        <rFont val="Times New Roman"/>
        <family val="1"/>
        <charset val="204"/>
      </rPr>
      <t>) будівлі/будинку розраховується за формулою:</t>
    </r>
  </si>
  <si>
    <r>
      <t xml:space="preserve">Кількість теплової енергії, спожитої будівлею/будинком за опалювальний період </t>
    </r>
    <r>
      <rPr>
        <sz val="12"/>
        <color rgb="FF333333"/>
        <rFont val="Times New Roman"/>
        <family val="1"/>
        <charset val="204"/>
      </rPr>
      <t xml:space="preserve"> розраховується за наступною формулою:</t>
    </r>
  </si>
  <si>
    <r>
      <t>Норма споживання (N</t>
    </r>
    <r>
      <rPr>
        <b/>
        <vertAlign val="subscript"/>
        <sz val="8"/>
        <color rgb="FF333333"/>
        <rFont val="Times New Roman"/>
        <family val="1"/>
        <charset val="204"/>
      </rPr>
      <t>буд</t>
    </r>
    <r>
      <rPr>
        <sz val="12"/>
        <color rgb="FF333333"/>
        <rFont val="Times New Roman"/>
        <family val="1"/>
        <charset val="204"/>
      </rPr>
      <t>) теплової енергії у будівлі/будинку протягом опалювального періоду розраховується як співвідношення нормативного споживання теплової енергії будівлею/будинком за опалювальний період до загальної опалювальної площі будівлі/будинку, та розраховується за формулою:</t>
    </r>
  </si>
  <si>
    <t>де:</t>
  </si>
  <si>
    <r>
      <t>Q</t>
    </r>
    <r>
      <rPr>
        <b/>
        <vertAlign val="subscript"/>
        <sz val="14"/>
        <color theme="1"/>
        <rFont val="Times New Roman"/>
        <family val="1"/>
        <charset val="204"/>
      </rPr>
      <t>буд за оп.пер.норм</t>
    </r>
  </si>
  <si>
    <t>кількість теплової енергії, спожитої будівлею/будинком за опалювальний період, Гкал;</t>
  </si>
  <si>
    <r>
      <t>Σ</t>
    </r>
    <r>
      <rPr>
        <b/>
        <i/>
        <sz val="14"/>
        <color theme="1"/>
        <rFont val="Times New Roman"/>
        <family val="1"/>
        <charset val="204"/>
      </rPr>
      <t>S</t>
    </r>
    <r>
      <rPr>
        <i/>
        <sz val="14"/>
        <color theme="1"/>
        <rFont val="Times New Roman"/>
        <family val="1"/>
        <charset val="204"/>
      </rPr>
      <t> </t>
    </r>
    <r>
      <rPr>
        <b/>
        <vertAlign val="subscript"/>
        <sz val="14"/>
        <color theme="1"/>
        <rFont val="Times New Roman"/>
        <family val="1"/>
        <charset val="204"/>
      </rPr>
      <t>оп.буд</t>
    </r>
  </si>
  <si>
    <r>
      <t>загальна опалювальна площа будівлі/будинку, м</t>
    </r>
    <r>
      <rPr>
        <b/>
        <vertAlign val="superscript"/>
        <sz val="8"/>
        <color theme="1"/>
        <rFont val="Times New Roman"/>
        <family val="1"/>
        <charset val="204"/>
      </rPr>
      <t>-2</t>
    </r>
    <r>
      <rPr>
        <sz val="11"/>
        <color theme="1"/>
        <rFont val="Times New Roman"/>
        <family val="1"/>
        <charset val="204"/>
      </rPr>
      <t>.</t>
    </r>
  </si>
  <si>
    <t>Директор</t>
  </si>
  <si>
    <t>Дмитро КОВАЛЕНКО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</si>
</sst>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.000"/>
    <numFmt numFmtId="166" formatCode="0.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vertAlign val="subscript"/>
      <sz val="8"/>
      <color rgb="FF333333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Lucida Sans Unicode"/>
      <family val="2"/>
      <charset val="204"/>
    </font>
    <font>
      <i/>
      <sz val="14"/>
      <color theme="1"/>
      <name val="Times New Roman"/>
      <family val="1"/>
      <charset val="204"/>
    </font>
    <font>
      <b/>
      <vertAlign val="superscript"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65">
    <xf numFmtId="0" fontId="0" fillId="0" borderId="0" xfId="0"/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9" fontId="4" fillId="0" borderId="1" xfId="1" applyFont="1" applyFill="1" applyBorder="1"/>
    <xf numFmtId="0" fontId="3" fillId="0" borderId="0" xfId="0" applyFont="1"/>
    <xf numFmtId="9" fontId="4" fillId="2" borderId="1" xfId="1" applyFont="1" applyFill="1" applyBorder="1"/>
    <xf numFmtId="9" fontId="4" fillId="3" borderId="1" xfId="1" applyFont="1" applyFill="1" applyBorder="1"/>
    <xf numFmtId="0" fontId="3" fillId="0" borderId="0" xfId="0" applyFont="1" applyFill="1"/>
    <xf numFmtId="4" fontId="3" fillId="0" borderId="0" xfId="0" applyNumberFormat="1" applyFont="1" applyFill="1"/>
    <xf numFmtId="164" fontId="3" fillId="0" borderId="0" xfId="0" applyNumberFormat="1" applyFont="1" applyFill="1"/>
    <xf numFmtId="165" fontId="3" fillId="0" borderId="0" xfId="0" applyNumberFormat="1" applyFont="1" applyFill="1"/>
    <xf numFmtId="9" fontId="4" fillId="4" borderId="1" xfId="1" applyFont="1" applyFill="1" applyBorder="1"/>
    <xf numFmtId="0" fontId="6" fillId="0" borderId="0" xfId="0" applyFont="1"/>
    <xf numFmtId="0" fontId="6" fillId="0" borderId="0" xfId="0" applyFont="1" applyFill="1"/>
    <xf numFmtId="4" fontId="6" fillId="0" borderId="0" xfId="0" applyNumberFormat="1" applyFont="1" applyFill="1"/>
    <xf numFmtId="164" fontId="6" fillId="0" borderId="0" xfId="0" applyNumberFormat="1" applyFont="1" applyFill="1"/>
    <xf numFmtId="165" fontId="6" fillId="0" borderId="0" xfId="0" applyNumberFormat="1" applyFont="1" applyFill="1"/>
    <xf numFmtId="0" fontId="7" fillId="0" borderId="1" xfId="0" applyFont="1" applyFill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/>
    <xf numFmtId="0" fontId="8" fillId="0" borderId="1" xfId="2" applyFont="1" applyFill="1" applyBorder="1"/>
    <xf numFmtId="4" fontId="8" fillId="0" borderId="1" xfId="2" applyNumberFormat="1" applyFont="1" applyFill="1" applyBorder="1"/>
    <xf numFmtId="164" fontId="8" fillId="0" borderId="1" xfId="2" applyNumberFormat="1" applyFont="1" applyFill="1" applyBorder="1"/>
    <xf numFmtId="0" fontId="7" fillId="0" borderId="1" xfId="0" applyFont="1" applyFill="1" applyBorder="1"/>
    <xf numFmtId="166" fontId="7" fillId="0" borderId="1" xfId="0" applyNumberFormat="1" applyFont="1" applyFill="1" applyBorder="1"/>
    <xf numFmtId="2" fontId="7" fillId="0" borderId="1" xfId="0" applyNumberFormat="1" applyFont="1" applyFill="1" applyBorder="1"/>
    <xf numFmtId="165" fontId="7" fillId="0" borderId="1" xfId="0" applyNumberFormat="1" applyFont="1" applyFill="1" applyBorder="1"/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/>
    <xf numFmtId="0" fontId="5" fillId="0" borderId="1" xfId="0" applyFont="1" applyBorder="1" applyAlignment="1"/>
    <xf numFmtId="0" fontId="10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2" fontId="8" fillId="0" borderId="1" xfId="2" applyNumberFormat="1" applyFont="1" applyFill="1" applyBorder="1" applyAlignment="1">
      <alignment horizontal="center" vertical="justify"/>
    </xf>
    <xf numFmtId="2" fontId="8" fillId="0" borderId="1" xfId="2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justify"/>
    </xf>
    <xf numFmtId="0" fontId="7" fillId="0" borderId="0" xfId="0" applyFont="1" applyAlignment="1">
      <alignment vertical="justify"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center" wrapText="1"/>
    </xf>
    <xf numFmtId="2" fontId="0" fillId="0" borderId="0" xfId="0" applyNumberFormat="1"/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9" fillId="0" borderId="0" xfId="0" applyFont="1" applyAlignment="1">
      <alignment horizontal="left" vertical="center" wrapText="1"/>
    </xf>
    <xf numFmtId="0" fontId="9" fillId="0" borderId="0" xfId="0" applyFont="1" applyFill="1"/>
    <xf numFmtId="4" fontId="9" fillId="0" borderId="0" xfId="0" applyNumberFormat="1" applyFont="1" applyFill="1"/>
    <xf numFmtId="164" fontId="9" fillId="0" borderId="0" xfId="0" applyNumberFormat="1" applyFont="1" applyFill="1"/>
    <xf numFmtId="0" fontId="9" fillId="0" borderId="0" xfId="0" applyFont="1" applyAlignment="1"/>
    <xf numFmtId="0" fontId="9" fillId="0" borderId="0" xfId="0" applyFont="1"/>
    <xf numFmtId="0" fontId="17" fillId="0" borderId="0" xfId="0" applyFont="1" applyAlignment="1">
      <alignment vertical="center" wrapText="1"/>
    </xf>
    <xf numFmtId="0" fontId="13" fillId="0" borderId="0" xfId="0" applyFont="1" applyAlignment="1">
      <alignment horizontal="left" vertical="justify"/>
    </xf>
    <xf numFmtId="0" fontId="1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 vertical="justify"/>
    </xf>
    <xf numFmtId="0" fontId="9" fillId="0" borderId="0" xfId="0" applyFont="1" applyAlignment="1">
      <alignment horizontal="center" vertical="justify"/>
    </xf>
  </cellXfs>
  <cellStyles count="4">
    <cellStyle name="Обычный" xfId="0" builtinId="0"/>
    <cellStyle name="Обычный 2" xfId="2"/>
    <cellStyle name="Обычный 2 3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zakon.rada.gov.ua/laws/file/imgs/96/p514238n113-30.bmp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s://zakon.rada.gov.ua/laws/file/imgs/96/p514238n116-31.bmp" TargetMode="External"/><Relationship Id="rId6" Type="http://schemas.openxmlformats.org/officeDocument/2006/relationships/image" Target="../media/image3.gif"/><Relationship Id="rId5" Type="http://schemas.openxmlformats.org/officeDocument/2006/relationships/hyperlink" Target="https://zakon.rada.gov.ua/laws/file/imgs/96/p514238n110-29.bmp" TargetMode="External"/><Relationship Id="rId4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78</xdr:row>
      <xdr:rowOff>0</xdr:rowOff>
    </xdr:from>
    <xdr:to>
      <xdr:col>2</xdr:col>
      <xdr:colOff>312420</xdr:colOff>
      <xdr:row>79</xdr:row>
      <xdr:rowOff>179070</xdr:rowOff>
    </xdr:to>
    <xdr:pic>
      <xdr:nvPicPr>
        <xdr:cNvPr id="2" name="Рисунок 1" descr="https://zakon.rada.gov.ua/laws/file/imgs/96/p514238n116-31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16400"/>
          <a:ext cx="335280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2</xdr:col>
      <xdr:colOff>598170</xdr:colOff>
      <xdr:row>84</xdr:row>
      <xdr:rowOff>34290</xdr:rowOff>
    </xdr:to>
    <xdr:pic>
      <xdr:nvPicPr>
        <xdr:cNvPr id="3" name="Рисунок 2" descr="https://zakon.rada.gov.ua/laws/file/imgs/96/p514238n113-30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11800"/>
          <a:ext cx="3638550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1927860</xdr:colOff>
      <xdr:row>87</xdr:row>
      <xdr:rowOff>291465</xdr:rowOff>
    </xdr:to>
    <xdr:pic>
      <xdr:nvPicPr>
        <xdr:cNvPr id="4" name="Рисунок 3" descr="https://zakon.rada.gov.ua/laws/file/imgs/96/p514238n110-29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89140"/>
          <a:ext cx="24003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0"/>
  <sheetViews>
    <sheetView tabSelected="1" topLeftCell="A58" workbookViewId="0">
      <selection activeCell="F95" sqref="F95"/>
    </sheetView>
  </sheetViews>
  <sheetFormatPr defaultColWidth="10" defaultRowHeight="14.25" outlineLevelCol="1" x14ac:dyDescent="0.2"/>
  <cols>
    <col min="1" max="1" width="6.85546875" style="6" customWidth="1"/>
    <col min="2" max="2" width="37.42578125" style="9" customWidth="1"/>
    <col min="3" max="3" width="16.140625" style="10" customWidth="1"/>
    <col min="4" max="4" width="15.7109375" style="11" customWidth="1"/>
    <col min="5" max="5" width="10" style="9" customWidth="1" outlineLevel="1"/>
    <col min="6" max="7" width="14.7109375" style="9" customWidth="1"/>
    <col min="8" max="8" width="17.85546875" style="12" customWidth="1"/>
    <col min="9" max="9" width="11.5703125" style="12" hidden="1" customWidth="1" outlineLevel="1"/>
    <col min="10" max="10" width="200.7109375" style="31" hidden="1" customWidth="1" outlineLevel="1"/>
    <col min="11" max="11" width="10" style="6" collapsed="1"/>
    <col min="12" max="16384" width="10" style="6"/>
  </cols>
  <sheetData>
    <row r="1" spans="1:12" ht="27" customHeight="1" x14ac:dyDescent="0.3">
      <c r="A1" s="14"/>
      <c r="B1" s="15"/>
      <c r="C1" s="16"/>
      <c r="D1" s="17"/>
      <c r="E1" s="15"/>
      <c r="F1" s="62" t="s">
        <v>90</v>
      </c>
      <c r="G1" s="62"/>
      <c r="H1" s="62"/>
      <c r="I1" s="62"/>
      <c r="J1" s="62"/>
      <c r="K1" s="62"/>
    </row>
    <row r="2" spans="1:12" ht="36" customHeight="1" x14ac:dyDescent="0.25">
      <c r="A2" s="14"/>
      <c r="B2" s="64" t="s">
        <v>99</v>
      </c>
      <c r="C2" s="64"/>
      <c r="D2" s="64"/>
      <c r="E2" s="64"/>
      <c r="F2" s="64"/>
      <c r="G2" s="44"/>
      <c r="H2" s="44"/>
      <c r="I2" s="44"/>
      <c r="J2" s="44"/>
      <c r="K2" s="44"/>
    </row>
    <row r="3" spans="1:12" ht="20.45" customHeight="1" x14ac:dyDescent="0.3">
      <c r="A3" s="14"/>
      <c r="B3" s="45"/>
      <c r="C3" s="45"/>
      <c r="D3" s="45"/>
      <c r="E3" s="45"/>
      <c r="F3" s="45"/>
      <c r="G3" s="44"/>
      <c r="H3" s="44"/>
      <c r="I3" s="44"/>
      <c r="J3" s="44"/>
      <c r="K3" s="44"/>
    </row>
    <row r="4" spans="1:12" ht="76.900000000000006" customHeight="1" x14ac:dyDescent="0.2">
      <c r="A4" s="63" t="s">
        <v>98</v>
      </c>
      <c r="B4" s="63"/>
      <c r="C4" s="63"/>
      <c r="D4" s="63"/>
      <c r="E4" s="63"/>
      <c r="F4" s="63"/>
      <c r="G4" s="63"/>
      <c r="H4" s="63"/>
      <c r="I4" s="43"/>
      <c r="J4" s="43"/>
      <c r="K4" s="43"/>
      <c r="L4" s="43"/>
    </row>
    <row r="5" spans="1:12" ht="21.6" customHeight="1" x14ac:dyDescent="0.4">
      <c r="A5" s="36"/>
      <c r="B5" s="36"/>
      <c r="C5" s="36"/>
      <c r="D5" s="36"/>
      <c r="E5" s="36"/>
      <c r="F5" s="36"/>
      <c r="G5" s="36"/>
      <c r="H5" s="36"/>
    </row>
    <row r="6" spans="1:12" s="2" customFormat="1" ht="167.45" customHeight="1" x14ac:dyDescent="0.25">
      <c r="A6" s="38" t="s">
        <v>91</v>
      </c>
      <c r="B6" s="38" t="s">
        <v>92</v>
      </c>
      <c r="C6" s="39" t="s">
        <v>93</v>
      </c>
      <c r="D6" s="39" t="s">
        <v>94</v>
      </c>
      <c r="E6" s="19" t="s">
        <v>0</v>
      </c>
      <c r="F6" s="40" t="s">
        <v>95</v>
      </c>
      <c r="G6" s="41" t="s">
        <v>97</v>
      </c>
      <c r="H6" s="42" t="s">
        <v>96</v>
      </c>
      <c r="I6" s="1" t="s">
        <v>1</v>
      </c>
      <c r="J6" s="32" t="s">
        <v>16</v>
      </c>
    </row>
    <row r="7" spans="1:12" s="4" customFormat="1" ht="18.75" x14ac:dyDescent="0.25">
      <c r="A7" s="20">
        <v>1</v>
      </c>
      <c r="B7" s="21">
        <v>2</v>
      </c>
      <c r="C7" s="21">
        <v>3</v>
      </c>
      <c r="D7" s="21">
        <v>4</v>
      </c>
      <c r="E7" s="22"/>
      <c r="F7" s="22" t="s">
        <v>18</v>
      </c>
      <c r="G7" s="22" t="s">
        <v>19</v>
      </c>
      <c r="H7" s="22" t="s">
        <v>20</v>
      </c>
      <c r="I7" s="3">
        <v>9</v>
      </c>
      <c r="J7" s="33">
        <v>10</v>
      </c>
    </row>
    <row r="8" spans="1:12" ht="18.75" x14ac:dyDescent="0.3">
      <c r="A8" s="23">
        <v>1</v>
      </c>
      <c r="B8" s="24" t="s">
        <v>21</v>
      </c>
      <c r="C8" s="25">
        <v>117.1</v>
      </c>
      <c r="D8" s="26">
        <v>6.0800000000000003E-3</v>
      </c>
      <c r="E8" s="27">
        <v>1</v>
      </c>
      <c r="F8" s="28">
        <f t="shared" ref="F8:F38" si="0">D8*(((18-(-0.9))/(18-(-23))))</f>
        <v>2.8027317073170731E-3</v>
      </c>
      <c r="G8" s="29">
        <f t="shared" ref="G8:G38" si="1">F8*24*187</f>
        <v>12.578659902439025</v>
      </c>
      <c r="H8" s="30">
        <f t="shared" ref="H8:H38" si="2">G8/C8</f>
        <v>0.10741810335131534</v>
      </c>
      <c r="I8" s="5">
        <f t="shared" ref="I8:I53" si="3">H8/0.16</f>
        <v>0.67136314594572088</v>
      </c>
      <c r="J8" s="34"/>
    </row>
    <row r="9" spans="1:12" ht="18.75" x14ac:dyDescent="0.3">
      <c r="A9" s="23">
        <v>2</v>
      </c>
      <c r="B9" s="24" t="s">
        <v>22</v>
      </c>
      <c r="C9" s="25">
        <v>144.19999999999999</v>
      </c>
      <c r="D9" s="26">
        <v>7.7499999999999999E-3</v>
      </c>
      <c r="E9" s="27">
        <v>1</v>
      </c>
      <c r="F9" s="28">
        <f t="shared" si="0"/>
        <v>3.572560975609756E-3</v>
      </c>
      <c r="G9" s="29">
        <f t="shared" si="1"/>
        <v>16.033653658536586</v>
      </c>
      <c r="H9" s="30">
        <f t="shared" si="2"/>
        <v>0.11119038598152974</v>
      </c>
      <c r="I9" s="5">
        <f t="shared" si="3"/>
        <v>0.69493991238456088</v>
      </c>
      <c r="J9" s="34"/>
    </row>
    <row r="10" spans="1:12" ht="18.75" x14ac:dyDescent="0.3">
      <c r="A10" s="23">
        <v>3</v>
      </c>
      <c r="B10" s="24" t="s">
        <v>23</v>
      </c>
      <c r="C10" s="25">
        <v>272.10000000000002</v>
      </c>
      <c r="D10" s="26">
        <v>1.482E-2</v>
      </c>
      <c r="E10" s="27">
        <v>1</v>
      </c>
      <c r="F10" s="28">
        <f t="shared" si="0"/>
        <v>6.8316585365853656E-3</v>
      </c>
      <c r="G10" s="29">
        <f t="shared" si="1"/>
        <v>30.660483512195125</v>
      </c>
      <c r="H10" s="30">
        <f t="shared" si="2"/>
        <v>0.1126809390378358</v>
      </c>
      <c r="I10" s="5">
        <f t="shared" si="3"/>
        <v>0.70425586898647374</v>
      </c>
      <c r="J10" s="34"/>
    </row>
    <row r="11" spans="1:12" ht="18.75" x14ac:dyDescent="0.3">
      <c r="A11" s="23">
        <v>4</v>
      </c>
      <c r="B11" s="24" t="s">
        <v>24</v>
      </c>
      <c r="C11" s="25">
        <v>81.7</v>
      </c>
      <c r="D11" s="26">
        <v>4.7099999999999998E-3</v>
      </c>
      <c r="E11" s="27">
        <v>1</v>
      </c>
      <c r="F11" s="28">
        <f t="shared" si="0"/>
        <v>2.1711951219512194E-3</v>
      </c>
      <c r="G11" s="29">
        <f t="shared" si="1"/>
        <v>9.7443237073170739</v>
      </c>
      <c r="H11" s="30">
        <f t="shared" si="2"/>
        <v>0.11926956802101681</v>
      </c>
      <c r="I11" s="5">
        <f t="shared" si="3"/>
        <v>0.74543480013135499</v>
      </c>
      <c r="J11" s="34"/>
    </row>
    <row r="12" spans="1:12" ht="18.75" x14ac:dyDescent="0.3">
      <c r="A12" s="23">
        <v>5</v>
      </c>
      <c r="B12" s="24" t="s">
        <v>25</v>
      </c>
      <c r="C12" s="25">
        <v>259.7</v>
      </c>
      <c r="D12" s="26">
        <v>1.7059999999999999E-2</v>
      </c>
      <c r="E12" s="27">
        <v>1</v>
      </c>
      <c r="F12" s="28">
        <f t="shared" si="0"/>
        <v>7.8642439024390227E-3</v>
      </c>
      <c r="G12" s="29">
        <f t="shared" si="1"/>
        <v>35.294726634146336</v>
      </c>
      <c r="H12" s="30">
        <f t="shared" si="2"/>
        <v>0.13590576293471829</v>
      </c>
      <c r="I12" s="5">
        <f t="shared" si="3"/>
        <v>0.84941101834198929</v>
      </c>
      <c r="J12" s="34"/>
    </row>
    <row r="13" spans="1:12" ht="18.75" x14ac:dyDescent="0.3">
      <c r="A13" s="23">
        <v>6</v>
      </c>
      <c r="B13" s="24" t="s">
        <v>26</v>
      </c>
      <c r="C13" s="25">
        <v>402.09999999999997</v>
      </c>
      <c r="D13" s="26">
        <v>2.69E-2</v>
      </c>
      <c r="E13" s="27">
        <v>1</v>
      </c>
      <c r="F13" s="28">
        <f t="shared" si="0"/>
        <v>1.2400243902439023E-2</v>
      </c>
      <c r="G13" s="29">
        <f>F13*24*187</f>
        <v>55.65229463414633</v>
      </c>
      <c r="H13" s="30">
        <f t="shared" si="2"/>
        <v>0.13840411498171185</v>
      </c>
      <c r="I13" s="5">
        <f t="shared" si="3"/>
        <v>0.86502571863569899</v>
      </c>
      <c r="J13" s="34"/>
    </row>
    <row r="14" spans="1:12" ht="18.75" x14ac:dyDescent="0.3">
      <c r="A14" s="23">
        <v>7</v>
      </c>
      <c r="B14" s="24" t="s">
        <v>27</v>
      </c>
      <c r="C14" s="25">
        <v>107.6</v>
      </c>
      <c r="D14" s="26">
        <v>7.6299999999999996E-3</v>
      </c>
      <c r="E14" s="27">
        <v>1</v>
      </c>
      <c r="F14" s="28">
        <f t="shared" si="0"/>
        <v>3.5172439024390239E-3</v>
      </c>
      <c r="G14" s="29">
        <f>F14*24*187</f>
        <v>15.785390634146339</v>
      </c>
      <c r="H14" s="30">
        <f t="shared" si="2"/>
        <v>0.14670437392329311</v>
      </c>
      <c r="I14" s="5">
        <f t="shared" si="3"/>
        <v>0.91690233702058188</v>
      </c>
      <c r="J14" s="34"/>
    </row>
    <row r="15" spans="1:12" ht="18.75" x14ac:dyDescent="0.3">
      <c r="A15" s="23">
        <v>8</v>
      </c>
      <c r="B15" s="24" t="s">
        <v>28</v>
      </c>
      <c r="C15" s="25">
        <v>37.400001525878906</v>
      </c>
      <c r="D15" s="26">
        <v>3.1289999999999998E-3</v>
      </c>
      <c r="E15" s="27">
        <v>1</v>
      </c>
      <c r="F15" s="28">
        <f t="shared" si="0"/>
        <v>1.442392682926829E-3</v>
      </c>
      <c r="G15" s="29">
        <f t="shared" si="1"/>
        <v>6.4734583609756093</v>
      </c>
      <c r="H15" s="30">
        <f t="shared" si="2"/>
        <v>0.17308711488945538</v>
      </c>
      <c r="I15" s="5">
        <f t="shared" si="3"/>
        <v>1.0817944680590961</v>
      </c>
      <c r="J15" s="34"/>
    </row>
    <row r="16" spans="1:12" ht="18.75" x14ac:dyDescent="0.3">
      <c r="A16" s="23">
        <v>9</v>
      </c>
      <c r="B16" s="24" t="s">
        <v>29</v>
      </c>
      <c r="C16" s="25">
        <v>74.900000000000006</v>
      </c>
      <c r="D16" s="26">
        <v>6.2999999999999992E-3</v>
      </c>
      <c r="E16" s="27">
        <v>1</v>
      </c>
      <c r="F16" s="28">
        <f t="shared" si="0"/>
        <v>2.9041463414634142E-3</v>
      </c>
      <c r="G16" s="29">
        <f t="shared" si="1"/>
        <v>13.033808780487803</v>
      </c>
      <c r="H16" s="30">
        <f t="shared" si="2"/>
        <v>0.17401613859129242</v>
      </c>
      <c r="I16" s="5">
        <f t="shared" si="3"/>
        <v>1.0876008661955776</v>
      </c>
      <c r="J16" s="34"/>
    </row>
    <row r="17" spans="1:10" ht="18.75" x14ac:dyDescent="0.3">
      <c r="A17" s="23">
        <v>10</v>
      </c>
      <c r="B17" s="24" t="s">
        <v>30</v>
      </c>
      <c r="C17" s="25">
        <v>451.69</v>
      </c>
      <c r="D17" s="26">
        <v>3.8322999999999996E-2</v>
      </c>
      <c r="E17" s="27">
        <v>1</v>
      </c>
      <c r="F17" s="28">
        <f t="shared" si="0"/>
        <v>1.7665968292682924E-2</v>
      </c>
      <c r="G17" s="29">
        <f t="shared" si="1"/>
        <v>79.28486569756096</v>
      </c>
      <c r="H17" s="30">
        <f t="shared" si="2"/>
        <v>0.17552938010042499</v>
      </c>
      <c r="I17" s="5">
        <f t="shared" si="3"/>
        <v>1.0970586256276562</v>
      </c>
      <c r="J17" s="34"/>
    </row>
    <row r="18" spans="1:10" ht="18.75" x14ac:dyDescent="0.3">
      <c r="A18" s="23">
        <v>11</v>
      </c>
      <c r="B18" s="24" t="s">
        <v>31</v>
      </c>
      <c r="C18" s="25">
        <v>268.29999999999995</v>
      </c>
      <c r="D18" s="26">
        <v>2.2828499999999998E-2</v>
      </c>
      <c r="E18" s="27">
        <v>1</v>
      </c>
      <c r="F18" s="28">
        <f t="shared" si="0"/>
        <v>1.0523381707317071E-2</v>
      </c>
      <c r="G18" s="29">
        <f t="shared" si="1"/>
        <v>47.228937102439019</v>
      </c>
      <c r="H18" s="30">
        <f t="shared" si="2"/>
        <v>0.17603032837286256</v>
      </c>
      <c r="I18" s="5">
        <f t="shared" si="3"/>
        <v>1.1001895523303911</v>
      </c>
      <c r="J18" s="34"/>
    </row>
    <row r="19" spans="1:10" ht="18.75" x14ac:dyDescent="0.3">
      <c r="A19" s="23">
        <v>12</v>
      </c>
      <c r="B19" s="24" t="s">
        <v>32</v>
      </c>
      <c r="C19" s="25">
        <v>83</v>
      </c>
      <c r="D19" s="26">
        <v>7.0899999999999999E-3</v>
      </c>
      <c r="E19" s="27">
        <v>1</v>
      </c>
      <c r="F19" s="28">
        <f t="shared" si="0"/>
        <v>3.2683170731707314E-3</v>
      </c>
      <c r="G19" s="29">
        <f t="shared" si="1"/>
        <v>14.668207024390242</v>
      </c>
      <c r="H19" s="30">
        <f t="shared" si="2"/>
        <v>0.17672538583602701</v>
      </c>
      <c r="I19" s="5">
        <f t="shared" si="3"/>
        <v>1.1045336614751688</v>
      </c>
      <c r="J19" s="34"/>
    </row>
    <row r="20" spans="1:10" ht="18.75" x14ac:dyDescent="0.3">
      <c r="A20" s="23">
        <v>13</v>
      </c>
      <c r="B20" s="24" t="s">
        <v>33</v>
      </c>
      <c r="C20" s="25">
        <v>53.5</v>
      </c>
      <c r="D20" s="26">
        <v>4.5999999999999999E-3</v>
      </c>
      <c r="E20" s="27">
        <v>1</v>
      </c>
      <c r="F20" s="28">
        <f t="shared" si="0"/>
        <v>2.1204878048780487E-3</v>
      </c>
      <c r="G20" s="29">
        <f t="shared" si="1"/>
        <v>9.5167492682926831</v>
      </c>
      <c r="H20" s="30">
        <f t="shared" si="2"/>
        <v>0.17788316389332118</v>
      </c>
      <c r="I20" s="5">
        <f t="shared" si="3"/>
        <v>1.1117697743332573</v>
      </c>
      <c r="J20" s="34"/>
    </row>
    <row r="21" spans="1:10" ht="18.75" x14ac:dyDescent="0.3">
      <c r="A21" s="23">
        <v>14</v>
      </c>
      <c r="B21" s="24" t="s">
        <v>34</v>
      </c>
      <c r="C21" s="25">
        <v>195.8</v>
      </c>
      <c r="D21" s="26">
        <v>1.6889499999999995E-2</v>
      </c>
      <c r="E21" s="27">
        <v>1</v>
      </c>
      <c r="F21" s="28">
        <f t="shared" si="0"/>
        <v>7.7856475609756068E-3</v>
      </c>
      <c r="G21" s="29">
        <f t="shared" si="1"/>
        <v>34.941986253658527</v>
      </c>
      <c r="H21" s="30">
        <f t="shared" si="2"/>
        <v>0.17845753959989033</v>
      </c>
      <c r="I21" s="5">
        <f t="shared" si="3"/>
        <v>1.1153596224993145</v>
      </c>
      <c r="J21" s="34"/>
    </row>
    <row r="22" spans="1:10" ht="18.75" x14ac:dyDescent="0.3">
      <c r="A22" s="23">
        <v>15</v>
      </c>
      <c r="B22" s="24" t="s">
        <v>35</v>
      </c>
      <c r="C22" s="25">
        <v>91.5</v>
      </c>
      <c r="D22" s="26">
        <v>7.9135000000000021E-3</v>
      </c>
      <c r="E22" s="27">
        <v>1</v>
      </c>
      <c r="F22" s="28">
        <f t="shared" si="0"/>
        <v>3.6479304878048787E-3</v>
      </c>
      <c r="G22" s="29">
        <f t="shared" si="1"/>
        <v>16.371912029268294</v>
      </c>
      <c r="H22" s="30">
        <f t="shared" si="2"/>
        <v>0.17892800031987208</v>
      </c>
      <c r="I22" s="7">
        <f t="shared" si="3"/>
        <v>1.1183000019992004</v>
      </c>
      <c r="J22" s="35" t="s">
        <v>14</v>
      </c>
    </row>
    <row r="23" spans="1:10" ht="18.75" x14ac:dyDescent="0.3">
      <c r="A23" s="23">
        <v>16</v>
      </c>
      <c r="B23" s="24" t="s">
        <v>36</v>
      </c>
      <c r="C23" s="25">
        <v>69.400000000000006</v>
      </c>
      <c r="D23" s="26">
        <v>6.0420000000000005E-3</v>
      </c>
      <c r="E23" s="27">
        <v>1</v>
      </c>
      <c r="F23" s="28">
        <f t="shared" si="0"/>
        <v>2.7852146341463416E-3</v>
      </c>
      <c r="G23" s="29">
        <f t="shared" si="1"/>
        <v>12.500043278048782</v>
      </c>
      <c r="H23" s="30">
        <f t="shared" si="2"/>
        <v>0.1801158973782245</v>
      </c>
      <c r="I23" s="7">
        <f t="shared" si="3"/>
        <v>1.1257243586139032</v>
      </c>
      <c r="J23" s="35" t="s">
        <v>14</v>
      </c>
    </row>
    <row r="24" spans="1:10" ht="18.75" x14ac:dyDescent="0.3">
      <c r="A24" s="23">
        <v>17</v>
      </c>
      <c r="B24" s="24" t="s">
        <v>37</v>
      </c>
      <c r="C24" s="25">
        <v>55.6</v>
      </c>
      <c r="D24" s="26">
        <v>5.0080000000000003E-3</v>
      </c>
      <c r="E24" s="27">
        <v>1</v>
      </c>
      <c r="F24" s="28">
        <f t="shared" si="0"/>
        <v>2.3085658536585365E-3</v>
      </c>
      <c r="G24" s="29">
        <f t="shared" si="1"/>
        <v>10.360843551219512</v>
      </c>
      <c r="H24" s="30">
        <f t="shared" si="2"/>
        <v>0.18634610703632215</v>
      </c>
      <c r="I24" s="7">
        <f t="shared" si="3"/>
        <v>1.1646631689770135</v>
      </c>
      <c r="J24" s="35" t="s">
        <v>14</v>
      </c>
    </row>
    <row r="25" spans="1:10" ht="18.75" x14ac:dyDescent="0.3">
      <c r="A25" s="23">
        <v>18</v>
      </c>
      <c r="B25" s="24" t="s">
        <v>38</v>
      </c>
      <c r="C25" s="25">
        <v>75.099999999999994</v>
      </c>
      <c r="D25" s="26">
        <v>6.8624999999999997E-3</v>
      </c>
      <c r="E25" s="27">
        <v>1</v>
      </c>
      <c r="F25" s="28">
        <f t="shared" si="0"/>
        <v>3.1634451219512191E-3</v>
      </c>
      <c r="G25" s="29">
        <f t="shared" si="1"/>
        <v>14.197541707317072</v>
      </c>
      <c r="H25" s="30">
        <f t="shared" si="2"/>
        <v>0.18904849144230457</v>
      </c>
      <c r="I25" s="7">
        <f t="shared" si="3"/>
        <v>1.1815530715144036</v>
      </c>
      <c r="J25" s="35" t="s">
        <v>14</v>
      </c>
    </row>
    <row r="26" spans="1:10" ht="18.75" x14ac:dyDescent="0.3">
      <c r="A26" s="23">
        <v>19</v>
      </c>
      <c r="B26" s="24" t="s">
        <v>39</v>
      </c>
      <c r="C26" s="25">
        <v>61.6</v>
      </c>
      <c r="D26" s="26">
        <v>5.672E-3</v>
      </c>
      <c r="E26" s="27">
        <v>1</v>
      </c>
      <c r="F26" s="28">
        <f t="shared" si="0"/>
        <v>2.6146536585365853E-3</v>
      </c>
      <c r="G26" s="29">
        <f t="shared" si="1"/>
        <v>11.734565619512196</v>
      </c>
      <c r="H26" s="30">
        <f t="shared" si="2"/>
        <v>0.19049619512195123</v>
      </c>
      <c r="I26" s="7">
        <f t="shared" si="3"/>
        <v>1.1906012195121951</v>
      </c>
      <c r="J26" s="35" t="s">
        <v>14</v>
      </c>
    </row>
    <row r="27" spans="1:10" ht="18.75" x14ac:dyDescent="0.3">
      <c r="A27" s="23">
        <v>20</v>
      </c>
      <c r="B27" s="24" t="s">
        <v>40</v>
      </c>
      <c r="C27" s="25">
        <v>71.900000000000006</v>
      </c>
      <c r="D27" s="26">
        <v>6.7425000000000002E-3</v>
      </c>
      <c r="E27" s="27">
        <v>1</v>
      </c>
      <c r="F27" s="28">
        <f t="shared" si="0"/>
        <v>3.1081280487804878E-3</v>
      </c>
      <c r="G27" s="29">
        <f t="shared" si="1"/>
        <v>13.949278682926829</v>
      </c>
      <c r="H27" s="30">
        <f t="shared" si="2"/>
        <v>0.19400943926184741</v>
      </c>
      <c r="I27" s="7">
        <f t="shared" si="3"/>
        <v>1.2125589953865463</v>
      </c>
      <c r="J27" s="35" t="s">
        <v>14</v>
      </c>
    </row>
    <row r="28" spans="1:10" ht="18.75" x14ac:dyDescent="0.3">
      <c r="A28" s="23">
        <v>21</v>
      </c>
      <c r="B28" s="24" t="s">
        <v>41</v>
      </c>
      <c r="C28" s="25">
        <v>402.78</v>
      </c>
      <c r="D28" s="26">
        <v>1.652E-2</v>
      </c>
      <c r="E28" s="27">
        <v>2</v>
      </c>
      <c r="F28" s="28">
        <f t="shared" si="0"/>
        <v>7.6153170731707315E-3</v>
      </c>
      <c r="G28" s="29">
        <f t="shared" si="1"/>
        <v>34.177543024390246</v>
      </c>
      <c r="H28" s="30">
        <f t="shared" si="2"/>
        <v>8.4854121417126588E-2</v>
      </c>
      <c r="I28" s="5">
        <f t="shared" si="3"/>
        <v>0.53033825885704111</v>
      </c>
      <c r="J28" s="34"/>
    </row>
    <row r="29" spans="1:10" ht="18.75" x14ac:dyDescent="0.3">
      <c r="A29" s="23">
        <v>22</v>
      </c>
      <c r="B29" s="24" t="s">
        <v>42</v>
      </c>
      <c r="C29" s="25">
        <v>790.53</v>
      </c>
      <c r="D29" s="26">
        <v>5.2019999999999997E-2</v>
      </c>
      <c r="E29" s="27">
        <v>2</v>
      </c>
      <c r="F29" s="28">
        <f t="shared" si="0"/>
        <v>2.3979951219512192E-2</v>
      </c>
      <c r="G29" s="29">
        <f t="shared" si="1"/>
        <v>107.62202107317073</v>
      </c>
      <c r="H29" s="30">
        <f t="shared" si="2"/>
        <v>0.13613907261352604</v>
      </c>
      <c r="I29" s="5">
        <f t="shared" si="3"/>
        <v>0.85086920383453768</v>
      </c>
      <c r="J29" s="34"/>
    </row>
    <row r="30" spans="1:10" ht="18.75" x14ac:dyDescent="0.3">
      <c r="A30" s="23">
        <v>23</v>
      </c>
      <c r="B30" s="24" t="s">
        <v>43</v>
      </c>
      <c r="C30" s="25">
        <v>764.01</v>
      </c>
      <c r="D30" s="26">
        <v>5.926E-2</v>
      </c>
      <c r="E30" s="27">
        <v>2</v>
      </c>
      <c r="F30" s="28">
        <f t="shared" si="0"/>
        <v>2.7317414634146338E-2</v>
      </c>
      <c r="G30" s="29">
        <f t="shared" si="1"/>
        <v>122.60055687804878</v>
      </c>
      <c r="H30" s="30">
        <f t="shared" si="2"/>
        <v>0.16046983269597095</v>
      </c>
      <c r="I30" s="5">
        <f t="shared" si="3"/>
        <v>1.0029364543498185</v>
      </c>
      <c r="J30" s="34"/>
    </row>
    <row r="31" spans="1:10" ht="18.75" x14ac:dyDescent="0.3">
      <c r="A31" s="23">
        <v>24</v>
      </c>
      <c r="B31" s="24" t="s">
        <v>44</v>
      </c>
      <c r="C31" s="25">
        <v>913.35</v>
      </c>
      <c r="D31" s="26">
        <v>7.3810000000000001E-2</v>
      </c>
      <c r="E31" s="27">
        <v>2</v>
      </c>
      <c r="F31" s="28">
        <f t="shared" si="0"/>
        <v>3.4024609756097557E-2</v>
      </c>
      <c r="G31" s="29">
        <f t="shared" si="1"/>
        <v>152.70244858536583</v>
      </c>
      <c r="H31" s="30">
        <f t="shared" si="2"/>
        <v>0.16718941105311855</v>
      </c>
      <c r="I31" s="5">
        <f t="shared" si="3"/>
        <v>1.0449338190819908</v>
      </c>
      <c r="J31" s="34"/>
    </row>
    <row r="32" spans="1:10" ht="18.75" x14ac:dyDescent="0.3">
      <c r="A32" s="23">
        <v>25</v>
      </c>
      <c r="B32" s="24" t="s">
        <v>45</v>
      </c>
      <c r="C32" s="25">
        <v>885</v>
      </c>
      <c r="D32" s="26">
        <v>7.2480000000000003E-2</v>
      </c>
      <c r="E32" s="27">
        <v>2</v>
      </c>
      <c r="F32" s="28">
        <f t="shared" si="0"/>
        <v>3.3411512195121951E-2</v>
      </c>
      <c r="G32" s="29">
        <f t="shared" si="1"/>
        <v>149.95086673170732</v>
      </c>
      <c r="H32" s="30">
        <f t="shared" si="2"/>
        <v>0.16943600760644895</v>
      </c>
      <c r="I32" s="5">
        <f t="shared" si="3"/>
        <v>1.0589750475403059</v>
      </c>
      <c r="J32" s="34"/>
    </row>
    <row r="33" spans="1:10" ht="18.75" x14ac:dyDescent="0.3">
      <c r="A33" s="23">
        <v>26</v>
      </c>
      <c r="B33" s="24" t="s">
        <v>46</v>
      </c>
      <c r="C33" s="25">
        <v>1035.9000000000001</v>
      </c>
      <c r="D33" s="26">
        <v>8.5860999999999993E-2</v>
      </c>
      <c r="E33" s="27">
        <v>2</v>
      </c>
      <c r="F33" s="28">
        <f t="shared" si="0"/>
        <v>3.9579826829268284E-2</v>
      </c>
      <c r="G33" s="29">
        <f t="shared" si="1"/>
        <v>177.63426280975608</v>
      </c>
      <c r="H33" s="30">
        <f t="shared" si="2"/>
        <v>0.17147819558814179</v>
      </c>
      <c r="I33" s="5">
        <f t="shared" si="3"/>
        <v>1.0717387224258861</v>
      </c>
      <c r="J33" s="34"/>
    </row>
    <row r="34" spans="1:10" ht="18.75" x14ac:dyDescent="0.3">
      <c r="A34" s="23">
        <v>27</v>
      </c>
      <c r="B34" s="24" t="s">
        <v>47</v>
      </c>
      <c r="C34" s="25">
        <v>587.20000000000005</v>
      </c>
      <c r="D34" s="26">
        <v>4.8690000000000004E-2</v>
      </c>
      <c r="E34" s="27">
        <v>2</v>
      </c>
      <c r="F34" s="28">
        <f t="shared" si="0"/>
        <v>2.2444902439024389E-2</v>
      </c>
      <c r="G34" s="29">
        <f t="shared" si="1"/>
        <v>100.73272214634146</v>
      </c>
      <c r="H34" s="30">
        <f t="shared" si="2"/>
        <v>0.17154755133913735</v>
      </c>
      <c r="I34" s="5">
        <f t="shared" si="3"/>
        <v>1.0721721958696084</v>
      </c>
      <c r="J34" s="34"/>
    </row>
    <row r="35" spans="1:10" ht="18.75" x14ac:dyDescent="0.3">
      <c r="A35" s="23">
        <v>28</v>
      </c>
      <c r="B35" s="24" t="s">
        <v>48</v>
      </c>
      <c r="C35" s="25">
        <v>395.7</v>
      </c>
      <c r="D35" s="26">
        <v>3.2895000000000008E-2</v>
      </c>
      <c r="E35" s="27">
        <v>2</v>
      </c>
      <c r="F35" s="28">
        <f t="shared" si="0"/>
        <v>1.5163792682926832E-2</v>
      </c>
      <c r="G35" s="29">
        <f t="shared" si="1"/>
        <v>68.055101560975615</v>
      </c>
      <c r="H35" s="30">
        <f t="shared" si="2"/>
        <v>0.17198660995950371</v>
      </c>
      <c r="I35" s="5">
        <f t="shared" si="3"/>
        <v>1.0749163122468981</v>
      </c>
      <c r="J35" s="34"/>
    </row>
    <row r="36" spans="1:10" ht="18.75" x14ac:dyDescent="0.3">
      <c r="A36" s="23">
        <v>29</v>
      </c>
      <c r="B36" s="24" t="s">
        <v>49</v>
      </c>
      <c r="C36" s="25">
        <v>539.79999999999995</v>
      </c>
      <c r="D36" s="26">
        <v>4.4882999999999985E-2</v>
      </c>
      <c r="E36" s="27">
        <v>2</v>
      </c>
      <c r="F36" s="28">
        <f t="shared" si="0"/>
        <v>2.0689968292682919E-2</v>
      </c>
      <c r="G36" s="29">
        <f t="shared" si="1"/>
        <v>92.856577697560937</v>
      </c>
      <c r="H36" s="30">
        <f t="shared" si="2"/>
        <v>0.17202033660163199</v>
      </c>
      <c r="I36" s="5">
        <f t="shared" si="3"/>
        <v>1.0751271037601999</v>
      </c>
      <c r="J36" s="34"/>
    </row>
    <row r="37" spans="1:10" ht="18.75" x14ac:dyDescent="0.3">
      <c r="A37" s="23">
        <v>30</v>
      </c>
      <c r="B37" s="24" t="s">
        <v>50</v>
      </c>
      <c r="C37" s="25">
        <v>410.20000000000005</v>
      </c>
      <c r="D37" s="26">
        <v>3.4271999999999997E-2</v>
      </c>
      <c r="E37" s="27">
        <v>2</v>
      </c>
      <c r="F37" s="28">
        <f t="shared" si="0"/>
        <v>1.5798556097560972E-2</v>
      </c>
      <c r="G37" s="29">
        <f t="shared" si="1"/>
        <v>70.903919765853644</v>
      </c>
      <c r="H37" s="30">
        <f t="shared" si="2"/>
        <v>0.17285207158911173</v>
      </c>
      <c r="I37" s="5">
        <f t="shared" si="3"/>
        <v>1.0803254474319484</v>
      </c>
      <c r="J37" s="34"/>
    </row>
    <row r="38" spans="1:10" ht="18.75" x14ac:dyDescent="0.3">
      <c r="A38" s="23">
        <v>31</v>
      </c>
      <c r="B38" s="24" t="s">
        <v>51</v>
      </c>
      <c r="C38" s="25">
        <v>652.20000000000005</v>
      </c>
      <c r="D38" s="26">
        <v>5.4495000000000002E-2</v>
      </c>
      <c r="E38" s="27">
        <v>2</v>
      </c>
      <c r="F38" s="28">
        <f t="shared" si="0"/>
        <v>2.5120865853658535E-2</v>
      </c>
      <c r="G38" s="29">
        <f t="shared" si="1"/>
        <v>112.74244595121951</v>
      </c>
      <c r="H38" s="30">
        <f t="shared" si="2"/>
        <v>0.17286483586510196</v>
      </c>
      <c r="I38" s="5">
        <f t="shared" si="3"/>
        <v>1.0804052241568871</v>
      </c>
      <c r="J38" s="34"/>
    </row>
    <row r="39" spans="1:10" ht="18.75" x14ac:dyDescent="0.3">
      <c r="A39" s="23">
        <v>32</v>
      </c>
      <c r="B39" s="24" t="s">
        <v>52</v>
      </c>
      <c r="C39" s="25">
        <v>397.2</v>
      </c>
      <c r="D39" s="26">
        <v>3.3318000000000007E-2</v>
      </c>
      <c r="E39" s="27">
        <v>2</v>
      </c>
      <c r="F39" s="28">
        <f t="shared" ref="F39:F69" si="4">D39*(((18-(-0.9))/(18-(-23))))</f>
        <v>1.5358785365853661E-2</v>
      </c>
      <c r="G39" s="29">
        <f t="shared" ref="G39:G69" si="5">F39*24*187</f>
        <v>68.930228721951238</v>
      </c>
      <c r="H39" s="30">
        <f t="shared" ref="H39:H69" si="6">G39/C39</f>
        <v>0.17354035428487222</v>
      </c>
      <c r="I39" s="5">
        <f t="shared" si="3"/>
        <v>1.0846272142804514</v>
      </c>
      <c r="J39" s="34"/>
    </row>
    <row r="40" spans="1:10" ht="18.75" x14ac:dyDescent="0.3">
      <c r="A40" s="23">
        <v>33</v>
      </c>
      <c r="B40" s="24" t="s">
        <v>53</v>
      </c>
      <c r="C40" s="25">
        <v>624.29999999999995</v>
      </c>
      <c r="D40" s="26">
        <v>5.2420999999999995E-2</v>
      </c>
      <c r="E40" s="27">
        <v>2</v>
      </c>
      <c r="F40" s="28">
        <f t="shared" si="4"/>
        <v>2.4164802439024385E-2</v>
      </c>
      <c r="G40" s="29">
        <f t="shared" si="5"/>
        <v>108.45163334634144</v>
      </c>
      <c r="H40" s="30">
        <f t="shared" si="6"/>
        <v>0.17371717659192928</v>
      </c>
      <c r="I40" s="5">
        <f t="shared" si="3"/>
        <v>1.085732353699558</v>
      </c>
      <c r="J40" s="34"/>
    </row>
    <row r="41" spans="1:10" ht="18.75" x14ac:dyDescent="0.3">
      <c r="A41" s="23">
        <v>34</v>
      </c>
      <c r="B41" s="24" t="s">
        <v>54</v>
      </c>
      <c r="C41" s="25">
        <v>454.8</v>
      </c>
      <c r="D41" s="26">
        <v>3.823E-2</v>
      </c>
      <c r="E41" s="27">
        <v>2</v>
      </c>
      <c r="F41" s="28">
        <f t="shared" si="4"/>
        <v>1.7623097560975607E-2</v>
      </c>
      <c r="G41" s="29">
        <f t="shared" si="5"/>
        <v>79.092461853658534</v>
      </c>
      <c r="H41" s="30">
        <f t="shared" si="6"/>
        <v>0.17390602870197566</v>
      </c>
      <c r="I41" s="5">
        <f t="shared" si="3"/>
        <v>1.0869126793873478</v>
      </c>
      <c r="J41" s="34"/>
    </row>
    <row r="42" spans="1:10" ht="18.75" x14ac:dyDescent="0.3">
      <c r="A42" s="23">
        <v>35</v>
      </c>
      <c r="B42" s="24" t="s">
        <v>55</v>
      </c>
      <c r="C42" s="25">
        <v>688.40000000000009</v>
      </c>
      <c r="D42" s="26">
        <v>5.7940499999999999E-2</v>
      </c>
      <c r="E42" s="27">
        <v>2</v>
      </c>
      <c r="F42" s="28">
        <f t="shared" si="4"/>
        <v>2.6709157317073167E-2</v>
      </c>
      <c r="G42" s="29">
        <f t="shared" si="5"/>
        <v>119.87069803902438</v>
      </c>
      <c r="H42" s="30">
        <f t="shared" si="6"/>
        <v>0.17412942771502668</v>
      </c>
      <c r="I42" s="5">
        <f t="shared" si="3"/>
        <v>1.0883089232189167</v>
      </c>
      <c r="J42" s="34"/>
    </row>
    <row r="43" spans="1:10" ht="18.75" x14ac:dyDescent="0.3">
      <c r="A43" s="23">
        <v>36</v>
      </c>
      <c r="B43" s="24" t="s">
        <v>56</v>
      </c>
      <c r="C43" s="25">
        <v>711.4</v>
      </c>
      <c r="D43" s="26">
        <v>5.992999999999999E-2</v>
      </c>
      <c r="E43" s="27">
        <v>2</v>
      </c>
      <c r="F43" s="28">
        <f t="shared" si="4"/>
        <v>2.7626268292682919E-2</v>
      </c>
      <c r="G43" s="29">
        <f t="shared" si="5"/>
        <v>123.98669209756095</v>
      </c>
      <c r="H43" s="30">
        <f t="shared" si="6"/>
        <v>0.17428548228501681</v>
      </c>
      <c r="I43" s="5">
        <f t="shared" si="3"/>
        <v>1.0892842642813549</v>
      </c>
      <c r="J43" s="34"/>
    </row>
    <row r="44" spans="1:10" ht="18.75" x14ac:dyDescent="0.3">
      <c r="A44" s="23">
        <v>37</v>
      </c>
      <c r="B44" s="24" t="s">
        <v>57</v>
      </c>
      <c r="C44" s="25">
        <v>511.43</v>
      </c>
      <c r="D44" s="26">
        <v>4.3130000000000009E-2</v>
      </c>
      <c r="E44" s="27">
        <v>2</v>
      </c>
      <c r="F44" s="28">
        <f t="shared" si="4"/>
        <v>1.9881878048780489E-2</v>
      </c>
      <c r="G44" s="29">
        <f t="shared" si="5"/>
        <v>89.229868682926835</v>
      </c>
      <c r="H44" s="30">
        <f t="shared" si="6"/>
        <v>0.17447132292381526</v>
      </c>
      <c r="I44" s="5">
        <f t="shared" si="3"/>
        <v>1.0904457682738453</v>
      </c>
      <c r="J44" s="34"/>
    </row>
    <row r="45" spans="1:10" ht="18.75" x14ac:dyDescent="0.3">
      <c r="A45" s="23">
        <v>38</v>
      </c>
      <c r="B45" s="24" t="s">
        <v>58</v>
      </c>
      <c r="C45" s="25">
        <v>396</v>
      </c>
      <c r="D45" s="26">
        <v>3.3399000000000005E-2</v>
      </c>
      <c r="E45" s="27">
        <v>2</v>
      </c>
      <c r="F45" s="28">
        <f t="shared" si="4"/>
        <v>1.5396124390243904E-2</v>
      </c>
      <c r="G45" s="29">
        <f t="shared" si="5"/>
        <v>69.09780626341464</v>
      </c>
      <c r="H45" s="30">
        <f t="shared" si="6"/>
        <v>0.17448940975609759</v>
      </c>
      <c r="I45" s="5">
        <f t="shared" si="3"/>
        <v>1.0905588109756099</v>
      </c>
      <c r="J45" s="34"/>
    </row>
    <row r="46" spans="1:10" ht="18.75" x14ac:dyDescent="0.3">
      <c r="A46" s="23">
        <v>39</v>
      </c>
      <c r="B46" s="24" t="s">
        <v>59</v>
      </c>
      <c r="C46" s="25">
        <v>88.2</v>
      </c>
      <c r="D46" s="26">
        <v>7.5525000000000019E-3</v>
      </c>
      <c r="E46" s="27">
        <v>2</v>
      </c>
      <c r="F46" s="28">
        <f t="shared" si="4"/>
        <v>3.4815182926829277E-3</v>
      </c>
      <c r="G46" s="29">
        <f t="shared" si="5"/>
        <v>15.62505409756098</v>
      </c>
      <c r="H46" s="30">
        <f t="shared" si="6"/>
        <v>0.17715480836236938</v>
      </c>
      <c r="I46" s="5">
        <f t="shared" si="3"/>
        <v>1.1072175522648087</v>
      </c>
      <c r="J46" s="34"/>
    </row>
    <row r="47" spans="1:10" ht="18.75" x14ac:dyDescent="0.3">
      <c r="A47" s="23">
        <v>40</v>
      </c>
      <c r="B47" s="24" t="s">
        <v>60</v>
      </c>
      <c r="C47" s="25">
        <v>385.2</v>
      </c>
      <c r="D47" s="26">
        <v>3.3038999999999999E-2</v>
      </c>
      <c r="E47" s="27">
        <v>2</v>
      </c>
      <c r="F47" s="28">
        <f t="shared" si="4"/>
        <v>1.5230173170731706E-2</v>
      </c>
      <c r="G47" s="29">
        <f t="shared" si="5"/>
        <v>68.353017190243904</v>
      </c>
      <c r="H47" s="30">
        <f t="shared" si="6"/>
        <v>0.17744812354684295</v>
      </c>
      <c r="I47" s="5">
        <f t="shared" si="3"/>
        <v>1.1090507721677685</v>
      </c>
      <c r="J47" s="34"/>
    </row>
    <row r="48" spans="1:10" ht="18.75" x14ac:dyDescent="0.3">
      <c r="A48" s="23">
        <v>41</v>
      </c>
      <c r="B48" s="24" t="s">
        <v>61</v>
      </c>
      <c r="C48" s="25">
        <v>586.80000000000007</v>
      </c>
      <c r="D48" s="26">
        <v>5.033600000000002E-2</v>
      </c>
      <c r="E48" s="27">
        <v>2</v>
      </c>
      <c r="F48" s="28">
        <f t="shared" si="4"/>
        <v>2.3203668292682934E-2</v>
      </c>
      <c r="G48" s="29">
        <f t="shared" si="5"/>
        <v>104.13806329756102</v>
      </c>
      <c r="H48" s="30">
        <f t="shared" si="6"/>
        <v>0.17746772886428255</v>
      </c>
      <c r="I48" s="5">
        <f t="shared" si="3"/>
        <v>1.1091733054017658</v>
      </c>
      <c r="J48" s="34"/>
    </row>
    <row r="49" spans="1:10" ht="18.75" x14ac:dyDescent="0.3">
      <c r="A49" s="23">
        <v>42</v>
      </c>
      <c r="B49" s="24" t="s">
        <v>62</v>
      </c>
      <c r="C49" s="25">
        <v>450.3</v>
      </c>
      <c r="D49" s="26">
        <v>3.8640999999999995E-2</v>
      </c>
      <c r="E49" s="27">
        <v>2</v>
      </c>
      <c r="F49" s="28">
        <f t="shared" si="4"/>
        <v>1.7812558536585362E-2</v>
      </c>
      <c r="G49" s="29">
        <f t="shared" si="5"/>
        <v>79.942762712195105</v>
      </c>
      <c r="H49" s="30">
        <f t="shared" si="6"/>
        <v>0.17753222898555429</v>
      </c>
      <c r="I49" s="5">
        <f t="shared" si="3"/>
        <v>1.1095764311597143</v>
      </c>
      <c r="J49" s="34"/>
    </row>
    <row r="50" spans="1:10" ht="18.75" x14ac:dyDescent="0.3">
      <c r="A50" s="23">
        <v>43</v>
      </c>
      <c r="B50" s="24" t="s">
        <v>63</v>
      </c>
      <c r="C50" s="25">
        <v>404.5</v>
      </c>
      <c r="D50" s="26">
        <v>3.4741500000000015E-2</v>
      </c>
      <c r="E50" s="27">
        <v>2</v>
      </c>
      <c r="F50" s="28">
        <f t="shared" si="4"/>
        <v>1.601498414634147E-2</v>
      </c>
      <c r="G50" s="29">
        <f t="shared" si="5"/>
        <v>71.875248848780515</v>
      </c>
      <c r="H50" s="30">
        <f t="shared" si="6"/>
        <v>0.17768911952726951</v>
      </c>
      <c r="I50" s="5">
        <f t="shared" si="3"/>
        <v>1.1105569970454345</v>
      </c>
      <c r="J50" s="34"/>
    </row>
    <row r="51" spans="1:10" ht="18.75" x14ac:dyDescent="0.3">
      <c r="A51" s="23">
        <v>44</v>
      </c>
      <c r="B51" s="24" t="s">
        <v>64</v>
      </c>
      <c r="C51" s="25">
        <v>421.40000381469724</v>
      </c>
      <c r="D51" s="26">
        <v>3.6320000000000005E-2</v>
      </c>
      <c r="E51" s="27">
        <v>2</v>
      </c>
      <c r="F51" s="28">
        <f t="shared" si="4"/>
        <v>1.6742634146341466E-2</v>
      </c>
      <c r="G51" s="29">
        <f t="shared" si="5"/>
        <v>75.140942048780502</v>
      </c>
      <c r="H51" s="30">
        <f t="shared" si="6"/>
        <v>0.17831262783239632</v>
      </c>
      <c r="I51" s="5">
        <f t="shared" si="3"/>
        <v>1.1144539239524769</v>
      </c>
      <c r="J51" s="34"/>
    </row>
    <row r="52" spans="1:10" ht="18.75" x14ac:dyDescent="0.3">
      <c r="A52" s="23">
        <v>45</v>
      </c>
      <c r="B52" s="24" t="s">
        <v>65</v>
      </c>
      <c r="C52" s="25">
        <v>380.70000381469725</v>
      </c>
      <c r="D52" s="26">
        <v>3.2843999999999998E-2</v>
      </c>
      <c r="E52" s="27">
        <v>2</v>
      </c>
      <c r="F52" s="28">
        <f t="shared" si="4"/>
        <v>1.5140282926829266E-2</v>
      </c>
      <c r="G52" s="29">
        <f t="shared" si="5"/>
        <v>67.949589775609752</v>
      </c>
      <c r="H52" s="30">
        <f t="shared" si="6"/>
        <v>0.17848591829456267</v>
      </c>
      <c r="I52" s="5">
        <f t="shared" si="3"/>
        <v>1.1155369893410167</v>
      </c>
      <c r="J52" s="34"/>
    </row>
    <row r="53" spans="1:10" ht="18.75" x14ac:dyDescent="0.3">
      <c r="A53" s="23">
        <v>46</v>
      </c>
      <c r="B53" s="24" t="s">
        <v>66</v>
      </c>
      <c r="C53" s="25">
        <v>1068.3</v>
      </c>
      <c r="D53" s="26">
        <v>9.1377399999999998E-2</v>
      </c>
      <c r="E53" s="27">
        <v>2</v>
      </c>
      <c r="F53" s="28">
        <f t="shared" si="4"/>
        <v>4.2122752682926826E-2</v>
      </c>
      <c r="G53" s="29">
        <f t="shared" si="5"/>
        <v>189.04691404097562</v>
      </c>
      <c r="H53" s="30">
        <f t="shared" si="6"/>
        <v>0.17696051113074571</v>
      </c>
      <c r="I53" s="13">
        <f t="shared" si="3"/>
        <v>1.1060031945671607</v>
      </c>
      <c r="J53" s="37" t="s">
        <v>15</v>
      </c>
    </row>
    <row r="54" spans="1:10" ht="18.75" x14ac:dyDescent="0.3">
      <c r="A54" s="23">
        <v>47</v>
      </c>
      <c r="B54" s="24" t="s">
        <v>67</v>
      </c>
      <c r="C54" s="25">
        <v>737.51</v>
      </c>
      <c r="D54" s="26">
        <v>6.3016799999999984E-2</v>
      </c>
      <c r="E54" s="27">
        <v>2</v>
      </c>
      <c r="F54" s="28">
        <f t="shared" si="4"/>
        <v>2.904920780487804E-2</v>
      </c>
      <c r="G54" s="29">
        <f t="shared" si="5"/>
        <v>130.37284462829263</v>
      </c>
      <c r="H54" s="30">
        <f t="shared" si="6"/>
        <v>0.1767743415388166</v>
      </c>
      <c r="I54" s="8">
        <f t="shared" ref="I54:I64" si="7">H54/0.16</f>
        <v>1.1048396346176037</v>
      </c>
      <c r="J54" s="37" t="s">
        <v>8</v>
      </c>
    </row>
    <row r="55" spans="1:10" ht="18.75" x14ac:dyDescent="0.3">
      <c r="A55" s="23">
        <v>48</v>
      </c>
      <c r="B55" s="24" t="s">
        <v>68</v>
      </c>
      <c r="C55" s="25">
        <v>377.1</v>
      </c>
      <c r="D55" s="26">
        <v>3.2404900000000007E-2</v>
      </c>
      <c r="E55" s="27">
        <v>2</v>
      </c>
      <c r="F55" s="28">
        <f t="shared" si="4"/>
        <v>1.4937868536585368E-2</v>
      </c>
      <c r="G55" s="29">
        <f t="shared" si="5"/>
        <v>67.041153992195134</v>
      </c>
      <c r="H55" s="30">
        <f t="shared" si="6"/>
        <v>0.17778083795331512</v>
      </c>
      <c r="I55" s="13">
        <f t="shared" si="7"/>
        <v>1.1111302372082195</v>
      </c>
      <c r="J55" s="37" t="s">
        <v>17</v>
      </c>
    </row>
    <row r="56" spans="1:10" ht="18.75" x14ac:dyDescent="0.3">
      <c r="A56" s="23">
        <v>49</v>
      </c>
      <c r="B56" s="24" t="s">
        <v>69</v>
      </c>
      <c r="C56" s="25">
        <v>684.39999923706057</v>
      </c>
      <c r="D56" s="26">
        <v>5.8349000000000005E-2</v>
      </c>
      <c r="E56" s="27">
        <v>2</v>
      </c>
      <c r="F56" s="28">
        <f t="shared" si="4"/>
        <v>2.6897465853658539E-2</v>
      </c>
      <c r="G56" s="29">
        <f t="shared" si="5"/>
        <v>120.71582675121951</v>
      </c>
      <c r="H56" s="30">
        <f t="shared" si="6"/>
        <v>0.17638197966947439</v>
      </c>
      <c r="I56" s="8">
        <f t="shared" si="7"/>
        <v>1.1023873729342148</v>
      </c>
      <c r="J56" s="37" t="s">
        <v>12</v>
      </c>
    </row>
    <row r="57" spans="1:10" ht="18.75" x14ac:dyDescent="0.3">
      <c r="A57" s="23">
        <v>50</v>
      </c>
      <c r="B57" s="24" t="s">
        <v>70</v>
      </c>
      <c r="C57" s="25">
        <v>269</v>
      </c>
      <c r="D57" s="26">
        <v>2.2963200000000003E-2</v>
      </c>
      <c r="E57" s="27">
        <v>2</v>
      </c>
      <c r="F57" s="28">
        <f t="shared" si="4"/>
        <v>1.058547512195122E-2</v>
      </c>
      <c r="G57" s="29">
        <f t="shared" si="5"/>
        <v>47.507612347317071</v>
      </c>
      <c r="H57" s="30">
        <f t="shared" si="6"/>
        <v>0.17660822433946866</v>
      </c>
      <c r="I57" s="8">
        <f t="shared" si="7"/>
        <v>1.1038014021216791</v>
      </c>
      <c r="J57" s="37" t="s">
        <v>3</v>
      </c>
    </row>
    <row r="58" spans="1:10" ht="18.75" x14ac:dyDescent="0.3">
      <c r="A58" s="23">
        <v>51</v>
      </c>
      <c r="B58" s="24" t="s">
        <v>71</v>
      </c>
      <c r="C58" s="25">
        <v>377.4</v>
      </c>
      <c r="D58" s="26">
        <v>3.2448000000000005E-2</v>
      </c>
      <c r="E58" s="27">
        <v>2</v>
      </c>
      <c r="F58" s="28">
        <f t="shared" si="4"/>
        <v>1.4957736585365854E-2</v>
      </c>
      <c r="G58" s="29">
        <f t="shared" si="5"/>
        <v>67.130321795121958</v>
      </c>
      <c r="H58" s="30">
        <f t="shared" si="6"/>
        <v>0.17787578642056695</v>
      </c>
      <c r="I58" s="8">
        <f t="shared" si="7"/>
        <v>1.1117236651285434</v>
      </c>
      <c r="J58" s="37" t="s">
        <v>3</v>
      </c>
    </row>
    <row r="59" spans="1:10" ht="18.75" x14ac:dyDescent="0.3">
      <c r="A59" s="23">
        <v>52</v>
      </c>
      <c r="B59" s="24" t="s">
        <v>72</v>
      </c>
      <c r="C59" s="25">
        <v>626.70000000000005</v>
      </c>
      <c r="D59" s="26">
        <v>5.3808299999999989E-2</v>
      </c>
      <c r="E59" s="27">
        <v>2</v>
      </c>
      <c r="F59" s="28">
        <f t="shared" si="4"/>
        <v>2.4804313902439017E-2</v>
      </c>
      <c r="G59" s="29">
        <f t="shared" si="5"/>
        <v>111.3217607941463</v>
      </c>
      <c r="H59" s="30">
        <f t="shared" si="6"/>
        <v>0.17763165915772505</v>
      </c>
      <c r="I59" s="8">
        <f t="shared" si="7"/>
        <v>1.1101978697357815</v>
      </c>
      <c r="J59" s="37" t="s">
        <v>13</v>
      </c>
    </row>
    <row r="60" spans="1:10" ht="18.75" x14ac:dyDescent="0.3">
      <c r="A60" s="23">
        <v>53</v>
      </c>
      <c r="B60" s="24" t="s">
        <v>73</v>
      </c>
      <c r="C60" s="25">
        <v>762.6</v>
      </c>
      <c r="D60" s="26">
        <v>6.6126099999999979E-2</v>
      </c>
      <c r="E60" s="27">
        <v>2</v>
      </c>
      <c r="F60" s="28">
        <f t="shared" si="4"/>
        <v>3.0482519268292672E-2</v>
      </c>
      <c r="G60" s="29">
        <f t="shared" si="5"/>
        <v>136.8055464760975</v>
      </c>
      <c r="H60" s="30">
        <f t="shared" si="6"/>
        <v>0.17939358310529438</v>
      </c>
      <c r="I60" s="8">
        <f t="shared" si="7"/>
        <v>1.1212098944080899</v>
      </c>
      <c r="J60" s="37" t="s">
        <v>4</v>
      </c>
    </row>
    <row r="61" spans="1:10" ht="18.75" x14ac:dyDescent="0.3">
      <c r="A61" s="23">
        <v>54</v>
      </c>
      <c r="B61" s="24" t="s">
        <v>74</v>
      </c>
      <c r="C61" s="25">
        <v>244.6</v>
      </c>
      <c r="D61" s="26">
        <v>2.1196800000000002E-2</v>
      </c>
      <c r="E61" s="27">
        <v>2</v>
      </c>
      <c r="F61" s="28">
        <f t="shared" si="4"/>
        <v>9.7712078048780484E-3</v>
      </c>
      <c r="G61" s="29">
        <f t="shared" si="5"/>
        <v>43.853180628292677</v>
      </c>
      <c r="H61" s="30">
        <f t="shared" si="6"/>
        <v>0.17928528466186705</v>
      </c>
      <c r="I61" s="8">
        <f t="shared" si="7"/>
        <v>1.1205330291366691</v>
      </c>
      <c r="J61" s="37" t="s">
        <v>2</v>
      </c>
    </row>
    <row r="62" spans="1:10" ht="18.75" x14ac:dyDescent="0.3">
      <c r="A62" s="23">
        <v>55</v>
      </c>
      <c r="B62" s="24" t="s">
        <v>75</v>
      </c>
      <c r="C62" s="25">
        <v>310.68</v>
      </c>
      <c r="D62" s="26">
        <v>2.6683600000000002E-2</v>
      </c>
      <c r="E62" s="27">
        <v>2</v>
      </c>
      <c r="F62" s="28">
        <f t="shared" si="4"/>
        <v>1.2300488780487805E-2</v>
      </c>
      <c r="G62" s="29">
        <f>F62*24*187</f>
        <v>55.204593646829267</v>
      </c>
      <c r="H62" s="30">
        <f t="shared" si="6"/>
        <v>0.17768956368877709</v>
      </c>
      <c r="I62" s="8">
        <f t="shared" si="7"/>
        <v>1.1105597730548569</v>
      </c>
      <c r="J62" s="37" t="s">
        <v>10</v>
      </c>
    </row>
    <row r="63" spans="1:10" ht="18.75" x14ac:dyDescent="0.3">
      <c r="A63" s="23">
        <v>56</v>
      </c>
      <c r="B63" s="24" t="s">
        <v>76</v>
      </c>
      <c r="C63" s="25">
        <v>358.7</v>
      </c>
      <c r="D63" s="26">
        <v>3.1028399999999994E-2</v>
      </c>
      <c r="E63" s="27">
        <v>2</v>
      </c>
      <c r="F63" s="28">
        <f t="shared" si="4"/>
        <v>1.4303335609756093E-2</v>
      </c>
      <c r="G63" s="29">
        <f t="shared" si="5"/>
        <v>64.19337021658535</v>
      </c>
      <c r="H63" s="30">
        <f t="shared" si="6"/>
        <v>0.17896116592301464</v>
      </c>
      <c r="I63" s="8">
        <f t="shared" si="7"/>
        <v>1.1185072870188415</v>
      </c>
      <c r="J63" s="37" t="s">
        <v>9</v>
      </c>
    </row>
    <row r="64" spans="1:10" ht="18.75" x14ac:dyDescent="0.3">
      <c r="A64" s="23">
        <v>57</v>
      </c>
      <c r="B64" s="24" t="s">
        <v>77</v>
      </c>
      <c r="C64" s="25">
        <v>603.20000000000005</v>
      </c>
      <c r="D64" s="26">
        <v>5.2401599999999993E-2</v>
      </c>
      <c r="E64" s="27">
        <v>2</v>
      </c>
      <c r="F64" s="28">
        <f t="shared" si="4"/>
        <v>2.4155859512195118E-2</v>
      </c>
      <c r="G64" s="29">
        <f t="shared" si="5"/>
        <v>108.41149749073169</v>
      </c>
      <c r="H64" s="30">
        <f t="shared" si="6"/>
        <v>0.17972728363848089</v>
      </c>
      <c r="I64" s="8">
        <f t="shared" si="7"/>
        <v>1.1232955227405055</v>
      </c>
      <c r="J64" s="37" t="s">
        <v>7</v>
      </c>
    </row>
    <row r="65" spans="1:10" ht="18.75" x14ac:dyDescent="0.3">
      <c r="A65" s="23">
        <v>58</v>
      </c>
      <c r="B65" s="24" t="s">
        <v>78</v>
      </c>
      <c r="C65" s="25">
        <v>818.67</v>
      </c>
      <c r="D65" s="26">
        <v>5.3859999999999998E-2</v>
      </c>
      <c r="E65" s="27">
        <v>3</v>
      </c>
      <c r="F65" s="28">
        <f t="shared" si="4"/>
        <v>2.4828146341463412E-2</v>
      </c>
      <c r="G65" s="29">
        <f t="shared" si="5"/>
        <v>111.42872078048779</v>
      </c>
      <c r="H65" s="30">
        <f t="shared" si="6"/>
        <v>0.13610944676180609</v>
      </c>
      <c r="I65" s="5">
        <f t="shared" ref="I65:I71" si="8">H65/0.16</f>
        <v>0.85068404226128802</v>
      </c>
      <c r="J65" s="34"/>
    </row>
    <row r="66" spans="1:10" ht="18.75" x14ac:dyDescent="0.3">
      <c r="A66" s="23">
        <v>59</v>
      </c>
      <c r="B66" s="24" t="s">
        <v>79</v>
      </c>
      <c r="C66" s="25">
        <v>2073.2399999999998</v>
      </c>
      <c r="D66" s="26">
        <v>0.15236</v>
      </c>
      <c r="E66" s="27">
        <v>3</v>
      </c>
      <c r="F66" s="28">
        <f t="shared" si="4"/>
        <v>7.0234243902439014E-2</v>
      </c>
      <c r="G66" s="29">
        <f t="shared" si="5"/>
        <v>315.21128663414629</v>
      </c>
      <c r="H66" s="30">
        <f t="shared" si="6"/>
        <v>0.15203801134173869</v>
      </c>
      <c r="I66" s="5">
        <f t="shared" si="8"/>
        <v>0.9502375708858668</v>
      </c>
      <c r="J66" s="34"/>
    </row>
    <row r="67" spans="1:10" ht="18.75" x14ac:dyDescent="0.3">
      <c r="A67" s="23">
        <v>60</v>
      </c>
      <c r="B67" s="24" t="s">
        <v>80</v>
      </c>
      <c r="C67" s="25">
        <v>594.70000000000005</v>
      </c>
      <c r="D67" s="26">
        <v>5.0812999999999997E-2</v>
      </c>
      <c r="E67" s="27">
        <v>3</v>
      </c>
      <c r="F67" s="28">
        <f t="shared" si="4"/>
        <v>2.3423553658536583E-2</v>
      </c>
      <c r="G67" s="29">
        <f t="shared" si="5"/>
        <v>105.12490881951217</v>
      </c>
      <c r="H67" s="30">
        <f t="shared" si="6"/>
        <v>0.1767696465772863</v>
      </c>
      <c r="I67" s="7">
        <f t="shared" si="8"/>
        <v>1.1048102911080393</v>
      </c>
      <c r="J67" s="35" t="s">
        <v>5</v>
      </c>
    </row>
    <row r="68" spans="1:10" ht="18.75" x14ac:dyDescent="0.3">
      <c r="A68" s="23">
        <v>61</v>
      </c>
      <c r="B68" s="24" t="s">
        <v>81</v>
      </c>
      <c r="C68" s="25">
        <v>647.68000000000006</v>
      </c>
      <c r="D68" s="26">
        <v>5.5403000000000008E-2</v>
      </c>
      <c r="E68" s="27">
        <v>3</v>
      </c>
      <c r="F68" s="28">
        <f t="shared" si="4"/>
        <v>2.5539431707317074E-2</v>
      </c>
      <c r="G68" s="29">
        <f t="shared" si="5"/>
        <v>114.62096950243904</v>
      </c>
      <c r="H68" s="30">
        <f t="shared" si="6"/>
        <v>0.17697160558059385</v>
      </c>
      <c r="I68" s="7">
        <f t="shared" si="8"/>
        <v>1.1060725348787115</v>
      </c>
      <c r="J68" s="35" t="s">
        <v>6</v>
      </c>
    </row>
    <row r="69" spans="1:10" ht="18.75" x14ac:dyDescent="0.3">
      <c r="A69" s="23">
        <v>62</v>
      </c>
      <c r="B69" s="24" t="s">
        <v>82</v>
      </c>
      <c r="C69" s="25">
        <v>643</v>
      </c>
      <c r="D69" s="26">
        <v>5.7196499999999997E-2</v>
      </c>
      <c r="E69" s="27">
        <v>3</v>
      </c>
      <c r="F69" s="28">
        <f t="shared" si="4"/>
        <v>2.636619146341463E-2</v>
      </c>
      <c r="G69" s="29">
        <f t="shared" si="5"/>
        <v>118.33146728780487</v>
      </c>
      <c r="H69" s="30">
        <f t="shared" si="6"/>
        <v>0.18403027571975875</v>
      </c>
      <c r="I69" s="7">
        <f t="shared" si="8"/>
        <v>1.150189223248492</v>
      </c>
      <c r="J69" s="35" t="s">
        <v>11</v>
      </c>
    </row>
    <row r="70" spans="1:10" ht="18.75" x14ac:dyDescent="0.3">
      <c r="A70" s="23">
        <v>63</v>
      </c>
      <c r="B70" s="24" t="s">
        <v>83</v>
      </c>
      <c r="C70" s="25">
        <v>2532.6</v>
      </c>
      <c r="D70" s="26">
        <v>0.18273</v>
      </c>
      <c r="E70" s="27">
        <v>4</v>
      </c>
      <c r="F70" s="28">
        <f t="shared" ref="F70:F76" si="9">D70*(((18-(-0.9))/(18-(-23))))</f>
        <v>8.4234073170731699E-2</v>
      </c>
      <c r="G70" s="29">
        <f t="shared" ref="G70:G76" si="10">F70*24*187</f>
        <v>378.04252039024385</v>
      </c>
      <c r="H70" s="30">
        <f t="shared" ref="H70:H76" si="11">G70/C70</f>
        <v>0.14927052056789222</v>
      </c>
      <c r="I70" s="5">
        <f t="shared" si="8"/>
        <v>0.93294075354932637</v>
      </c>
      <c r="J70" s="34"/>
    </row>
    <row r="71" spans="1:10" ht="18.75" x14ac:dyDescent="0.3">
      <c r="A71" s="23">
        <v>64</v>
      </c>
      <c r="B71" s="24" t="s">
        <v>84</v>
      </c>
      <c r="C71" s="25">
        <v>3294.7</v>
      </c>
      <c r="D71" s="26">
        <v>0.25242999999999999</v>
      </c>
      <c r="E71" s="27">
        <v>4</v>
      </c>
      <c r="F71" s="28">
        <f t="shared" si="9"/>
        <v>0.11636407317073169</v>
      </c>
      <c r="G71" s="29">
        <f t="shared" si="10"/>
        <v>522.24196039024378</v>
      </c>
      <c r="H71" s="30">
        <f t="shared" si="11"/>
        <v>0.15850971572229453</v>
      </c>
      <c r="I71" s="5">
        <f t="shared" si="8"/>
        <v>0.99068572326434079</v>
      </c>
      <c r="J71" s="34"/>
    </row>
    <row r="72" spans="1:10" ht="18.75" x14ac:dyDescent="0.3">
      <c r="A72" s="23">
        <v>65</v>
      </c>
      <c r="B72" s="24" t="s">
        <v>85</v>
      </c>
      <c r="C72" s="25">
        <v>4344.5</v>
      </c>
      <c r="D72" s="26">
        <v>0.22523000000000001</v>
      </c>
      <c r="E72" s="27">
        <v>5</v>
      </c>
      <c r="F72" s="28">
        <f t="shared" si="9"/>
        <v>0.10382553658536585</v>
      </c>
      <c r="G72" s="29">
        <f t="shared" si="10"/>
        <v>465.96900819512189</v>
      </c>
      <c r="H72" s="30">
        <f t="shared" si="11"/>
        <v>0.10725492190013164</v>
      </c>
      <c r="I72" s="5">
        <f t="shared" ref="I72:I76" si="12">H72/0.16</f>
        <v>0.67034326187582272</v>
      </c>
      <c r="J72" s="34"/>
    </row>
    <row r="73" spans="1:10" ht="18.75" x14ac:dyDescent="0.3">
      <c r="A73" s="23">
        <v>66</v>
      </c>
      <c r="B73" s="24" t="s">
        <v>86</v>
      </c>
      <c r="C73" s="25">
        <v>233.1</v>
      </c>
      <c r="D73" s="26">
        <v>1.6570000000000001E-2</v>
      </c>
      <c r="E73" s="27">
        <v>5</v>
      </c>
      <c r="F73" s="28">
        <f t="shared" si="9"/>
        <v>7.6383658536585365E-3</v>
      </c>
      <c r="G73" s="29">
        <f t="shared" si="10"/>
        <v>34.280985951219513</v>
      </c>
      <c r="H73" s="30">
        <f t="shared" si="11"/>
        <v>0.14706557679630852</v>
      </c>
      <c r="I73" s="5">
        <f t="shared" si="12"/>
        <v>0.9191598549769282</v>
      </c>
      <c r="J73" s="34"/>
    </row>
    <row r="74" spans="1:10" ht="18.75" x14ac:dyDescent="0.3">
      <c r="A74" s="23">
        <v>67</v>
      </c>
      <c r="B74" s="24" t="s">
        <v>87</v>
      </c>
      <c r="C74" s="25">
        <v>2094.5</v>
      </c>
      <c r="D74" s="26">
        <v>0.16717999999999994</v>
      </c>
      <c r="E74" s="27">
        <v>5</v>
      </c>
      <c r="F74" s="28">
        <f t="shared" si="9"/>
        <v>7.706590243902435E-2</v>
      </c>
      <c r="G74" s="29">
        <f t="shared" si="10"/>
        <v>345.87177014634131</v>
      </c>
      <c r="H74" s="30">
        <f t="shared" si="11"/>
        <v>0.16513333499467239</v>
      </c>
      <c r="I74" s="5">
        <f t="shared" si="12"/>
        <v>1.0320833437167025</v>
      </c>
      <c r="J74" s="34"/>
    </row>
    <row r="75" spans="1:10" ht="18.75" x14ac:dyDescent="0.3">
      <c r="A75" s="23">
        <v>68</v>
      </c>
      <c r="B75" s="24" t="s">
        <v>88</v>
      </c>
      <c r="C75" s="25">
        <v>867.44999999999993</v>
      </c>
      <c r="D75" s="26">
        <v>7.2845999999999994E-2</v>
      </c>
      <c r="E75" s="27">
        <v>5</v>
      </c>
      <c r="F75" s="28">
        <f t="shared" si="9"/>
        <v>3.3580229268292676E-2</v>
      </c>
      <c r="G75" s="29">
        <f t="shared" si="10"/>
        <v>150.70806895609752</v>
      </c>
      <c r="H75" s="30">
        <f t="shared" si="11"/>
        <v>0.17373689429488448</v>
      </c>
      <c r="I75" s="5">
        <f t="shared" si="12"/>
        <v>1.0858555893430279</v>
      </c>
      <c r="J75" s="34"/>
    </row>
    <row r="76" spans="1:10" ht="18.75" x14ac:dyDescent="0.3">
      <c r="A76" s="23">
        <v>69</v>
      </c>
      <c r="B76" s="24" t="s">
        <v>89</v>
      </c>
      <c r="C76" s="25">
        <v>1886.8000000000002</v>
      </c>
      <c r="D76" s="26">
        <v>0.09</v>
      </c>
      <c r="E76" s="27">
        <v>7</v>
      </c>
      <c r="F76" s="28">
        <f t="shared" si="9"/>
        <v>4.1487804878048776E-2</v>
      </c>
      <c r="G76" s="29">
        <f t="shared" si="10"/>
        <v>186.19726829268291</v>
      </c>
      <c r="H76" s="30">
        <f t="shared" si="11"/>
        <v>9.86841574584921E-2</v>
      </c>
      <c r="I76" s="5">
        <f t="shared" si="12"/>
        <v>0.61677598411557566</v>
      </c>
      <c r="J76" s="34"/>
    </row>
    <row r="77" spans="1:10" ht="18" x14ac:dyDescent="0.25">
      <c r="A77" s="15"/>
      <c r="B77" s="15"/>
      <c r="C77" s="16"/>
      <c r="D77" s="17"/>
      <c r="E77" s="15"/>
      <c r="F77" s="15"/>
      <c r="G77" s="15"/>
      <c r="H77" s="18"/>
    </row>
    <row r="78" spans="1:10" ht="36.6" customHeight="1" x14ac:dyDescent="0.25">
      <c r="A78" s="61" t="s">
        <v>100</v>
      </c>
      <c r="B78" s="61"/>
      <c r="C78" s="61"/>
      <c r="D78" s="61"/>
      <c r="E78" s="61"/>
      <c r="F78"/>
      <c r="G78"/>
      <c r="H78"/>
      <c r="I78"/>
    </row>
    <row r="79" spans="1:10" ht="15" x14ac:dyDescent="0.25">
      <c r="A79" s="46"/>
      <c r="B79"/>
      <c r="C79" s="47"/>
      <c r="D79"/>
      <c r="E79"/>
      <c r="F79"/>
      <c r="G79"/>
      <c r="H79"/>
      <c r="I79"/>
    </row>
    <row r="80" spans="1:10" ht="15" x14ac:dyDescent="0.25">
      <c r="A80"/>
      <c r="B80"/>
      <c r="C80" s="47"/>
      <c r="D80"/>
      <c r="E80"/>
      <c r="F80"/>
      <c r="G80"/>
      <c r="H80"/>
      <c r="I80"/>
    </row>
    <row r="81" spans="1:10" ht="15" x14ac:dyDescent="0.25">
      <c r="A81"/>
      <c r="B81"/>
      <c r="C81" s="47"/>
      <c r="D81"/>
      <c r="E81"/>
      <c r="F81"/>
      <c r="G81"/>
      <c r="H81"/>
      <c r="I81"/>
    </row>
    <row r="82" spans="1:10" ht="15.75" x14ac:dyDescent="0.2">
      <c r="A82" s="59" t="s">
        <v>101</v>
      </c>
      <c r="B82" s="59"/>
      <c r="C82" s="59"/>
      <c r="D82" s="59"/>
      <c r="E82" s="59"/>
      <c r="F82" s="59"/>
      <c r="G82" s="59"/>
      <c r="H82" s="59"/>
      <c r="I82" s="59"/>
    </row>
    <row r="83" spans="1:10" ht="15" x14ac:dyDescent="0.25">
      <c r="A83" s="46"/>
      <c r="B83"/>
      <c r="C83" s="47"/>
      <c r="D83"/>
      <c r="E83"/>
      <c r="F83"/>
      <c r="G83"/>
      <c r="H83"/>
      <c r="I83"/>
    </row>
    <row r="84" spans="1:10" ht="15" x14ac:dyDescent="0.25">
      <c r="A84"/>
      <c r="B84"/>
      <c r="C84" s="47"/>
      <c r="D84"/>
      <c r="E84"/>
      <c r="F84"/>
      <c r="G84"/>
      <c r="H84"/>
      <c r="I84"/>
    </row>
    <row r="85" spans="1:10" ht="15" x14ac:dyDescent="0.25">
      <c r="A85"/>
      <c r="B85"/>
      <c r="C85" s="47"/>
      <c r="D85"/>
      <c r="E85"/>
      <c r="F85"/>
      <c r="G85"/>
      <c r="H85"/>
      <c r="I85"/>
    </row>
    <row r="86" spans="1:10" ht="52.9" customHeight="1" x14ac:dyDescent="0.25">
      <c r="A86" s="61" t="s">
        <v>102</v>
      </c>
      <c r="B86" s="61"/>
      <c r="C86" s="61"/>
      <c r="D86" s="61"/>
      <c r="E86" s="61"/>
      <c r="F86" s="61"/>
      <c r="G86"/>
      <c r="H86"/>
      <c r="I86"/>
    </row>
    <row r="87" spans="1:10" ht="15" x14ac:dyDescent="0.25">
      <c r="A87" s="46"/>
      <c r="B87" s="48"/>
      <c r="C87"/>
      <c r="D87"/>
      <c r="E87"/>
      <c r="F87"/>
      <c r="G87"/>
      <c r="H87"/>
      <c r="I87"/>
    </row>
    <row r="88" spans="1:10" ht="61.15" customHeight="1" x14ac:dyDescent="0.2">
      <c r="A88" s="49" t="s">
        <v>103</v>
      </c>
      <c r="B88" s="50" t="s">
        <v>104</v>
      </c>
      <c r="C88" s="60" t="s">
        <v>105</v>
      </c>
      <c r="D88" s="60"/>
      <c r="E88" s="60"/>
      <c r="F88" s="60"/>
      <c r="G88" s="58"/>
      <c r="H88" s="58"/>
      <c r="I88" s="58"/>
    </row>
    <row r="89" spans="1:10" ht="20.25" x14ac:dyDescent="0.2">
      <c r="A89" s="51"/>
      <c r="B89" s="52" t="s">
        <v>106</v>
      </c>
      <c r="C89" s="60" t="s">
        <v>107</v>
      </c>
      <c r="D89" s="60"/>
      <c r="E89" s="60"/>
      <c r="F89" s="60"/>
      <c r="G89" s="60"/>
      <c r="H89" s="60"/>
      <c r="I89" s="60"/>
    </row>
    <row r="90" spans="1:10" x14ac:dyDescent="0.2">
      <c r="A90" s="9"/>
    </row>
    <row r="91" spans="1:10" x14ac:dyDescent="0.2">
      <c r="A91" s="9"/>
    </row>
    <row r="92" spans="1:10" x14ac:dyDescent="0.2">
      <c r="A92" s="9"/>
    </row>
    <row r="93" spans="1:10" s="57" customFormat="1" ht="18.75" x14ac:dyDescent="0.3">
      <c r="A93" s="53"/>
      <c r="B93" s="53" t="s">
        <v>108</v>
      </c>
      <c r="C93" s="54"/>
      <c r="G93" s="55" t="s">
        <v>109</v>
      </c>
      <c r="H93" s="53"/>
      <c r="I93" s="53"/>
      <c r="J93" s="56"/>
    </row>
    <row r="94" spans="1:10" x14ac:dyDescent="0.2">
      <c r="A94" s="9"/>
    </row>
    <row r="95" spans="1:10" x14ac:dyDescent="0.2">
      <c r="A95" s="9"/>
    </row>
    <row r="96" spans="1:10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9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9"/>
    </row>
    <row r="110" spans="1:1" x14ac:dyDescent="0.2">
      <c r="A110" s="9"/>
    </row>
    <row r="111" spans="1:1" x14ac:dyDescent="0.2">
      <c r="A111" s="9"/>
    </row>
    <row r="112" spans="1:1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</sheetData>
  <autoFilter ref="A6:H76"/>
  <mergeCells count="8">
    <mergeCell ref="A82:I82"/>
    <mergeCell ref="C89:I89"/>
    <mergeCell ref="A86:F86"/>
    <mergeCell ref="C88:F88"/>
    <mergeCell ref="F1:K1"/>
    <mergeCell ref="A4:H4"/>
    <mergeCell ref="B2:F2"/>
    <mergeCell ref="A78:E78"/>
  </mergeCells>
  <printOptions horizontalCentered="1"/>
  <pageMargins left="0.7" right="0.7" top="0.75" bottom="0.75" header="0.3" footer="0.3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Admin</cp:lastModifiedBy>
  <cp:lastPrinted>2024-03-04T15:00:40Z</cp:lastPrinted>
  <dcterms:created xsi:type="dcterms:W3CDTF">2023-01-19T08:44:41Z</dcterms:created>
  <dcterms:modified xsi:type="dcterms:W3CDTF">2024-03-04T15:01:19Z</dcterms:modified>
</cp:coreProperties>
</file>